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pulizzano\AppData\Local\Microsoft\Windows\INetCache\Content.Outlook\MI787ONI\"/>
    </mc:Choice>
  </mc:AlternateContent>
  <bookViews>
    <workbookView xWindow="0" yWindow="0" windowWidth="28800" windowHeight="12450"/>
  </bookViews>
  <sheets>
    <sheet name="Exhibit Order" sheetId="1" r:id="rId1"/>
  </sheets>
  <definedNames>
    <definedName name="_xlnm.Print_Area" localSheetId="0">'Exhibit Order'!$A$1:$I$74</definedName>
  </definedNames>
  <calcPr calcId="162913"/>
</workbook>
</file>

<file path=xl/calcChain.xml><?xml version="1.0" encoding="utf-8"?>
<calcChain xmlns="http://schemas.openxmlformats.org/spreadsheetml/2006/main">
  <c r="G24" i="1" l="1"/>
  <c r="G25" i="1"/>
  <c r="A14" i="1"/>
  <c r="G13" i="1"/>
  <c r="G12" i="1"/>
  <c r="G11" i="1"/>
  <c r="E12" i="1"/>
  <c r="D12" i="1"/>
  <c r="G29" i="1" l="1"/>
  <c r="G28" i="1"/>
  <c r="G10" i="1"/>
  <c r="G9" i="1"/>
  <c r="G36" i="1" l="1"/>
  <c r="G37" i="1"/>
  <c r="G38" i="1"/>
  <c r="G30" i="1"/>
  <c r="F4" i="1"/>
  <c r="G8" i="1" s="1"/>
  <c r="G35" i="1" l="1"/>
  <c r="G21" i="1"/>
  <c r="E45" i="1" l="1"/>
  <c r="E46" i="1" s="1"/>
  <c r="E47" i="1" l="1"/>
  <c r="E48" i="1" s="1"/>
  <c r="E49" i="1" s="1"/>
  <c r="E50" i="1" s="1"/>
</calcChain>
</file>

<file path=xl/sharedStrings.xml><?xml version="1.0" encoding="utf-8"?>
<sst xmlns="http://schemas.openxmlformats.org/spreadsheetml/2006/main" count="113" uniqueCount="95">
  <si>
    <t>Video Equipment</t>
  </si>
  <si>
    <t>Rental Totals</t>
  </si>
  <si>
    <t>Qty</t>
  </si>
  <si>
    <t>Total</t>
  </si>
  <si>
    <t>Ordered By:</t>
  </si>
  <si>
    <t>Customer Information</t>
  </si>
  <si>
    <t>Delivery Information</t>
  </si>
  <si>
    <t>Ordering Instructions</t>
  </si>
  <si>
    <t>SUBTOTAL</t>
  </si>
  <si>
    <t>TOTAL DUE</t>
  </si>
  <si>
    <t>Booth #:</t>
  </si>
  <si>
    <t>Card Number:</t>
  </si>
  <si>
    <r>
      <t xml:space="preserve">Method of Payment  </t>
    </r>
    <r>
      <rPr>
        <sz val="14"/>
        <color indexed="8"/>
        <rFont val="Arial"/>
        <family val="2"/>
      </rPr>
      <t xml:space="preserve">          </t>
    </r>
  </si>
  <si>
    <t>PAYMENT IS DUE WHEN ORDER IS PLACED</t>
  </si>
  <si>
    <t>Show/Convention Name:</t>
  </si>
  <si>
    <t>Internet</t>
  </si>
  <si>
    <t>Advanced*</t>
  </si>
  <si>
    <t>25' extension cord</t>
  </si>
  <si>
    <t>Laptop Computer with CD drive</t>
  </si>
  <si>
    <t>*** PSAV does not supply wall mounts or labor for mounting monitors to your hard sets***</t>
  </si>
  <si>
    <t>New Orleans, LA 70130</t>
  </si>
  <si>
    <t>DVD / Blu-Ray Player</t>
  </si>
  <si>
    <t>CALL</t>
  </si>
  <si>
    <t>Basic Black &amp; White LaserJet Printer</t>
  </si>
  <si>
    <t>Basic Wireless Internet per Device</t>
  </si>
  <si>
    <t>Please Note Specific Software/Hardware Needs:</t>
  </si>
  <si>
    <t xml:space="preserve">        hourly rate and a 5-hour minimum</t>
  </si>
  <si>
    <r>
      <t xml:space="preserve">        </t>
    </r>
    <r>
      <rPr>
        <b/>
        <i/>
        <u/>
        <sz val="8"/>
        <rFont val="Arial Narrow"/>
        <family val="2"/>
      </rPr>
      <t>OPERATOR LABOR</t>
    </r>
    <r>
      <rPr>
        <b/>
        <sz val="8"/>
        <rFont val="Arial Narrow"/>
        <family val="2"/>
      </rPr>
      <t xml:space="preserve"> - If requested, operator labor is subject to the prevailing </t>
    </r>
  </si>
  <si>
    <r>
      <t xml:space="preserve">        </t>
    </r>
    <r>
      <rPr>
        <b/>
        <i/>
        <u/>
        <sz val="8"/>
        <rFont val="Arial Narrow"/>
        <family val="2"/>
      </rPr>
      <t>CANCELLATIONS</t>
    </r>
    <r>
      <rPr>
        <b/>
        <sz val="8"/>
        <rFont val="Arial Narrow"/>
        <family val="2"/>
      </rPr>
      <t xml:space="preserve"> - Cancellation of equipment ordered must be received at least </t>
    </r>
  </si>
  <si>
    <t xml:space="preserve">        48 hours prior to delivery date to avoid charges.</t>
  </si>
  <si>
    <r>
      <t>Return for Processing</t>
    </r>
    <r>
      <rPr>
        <sz val="14"/>
        <color indexed="8"/>
        <rFont val="Arial"/>
        <family val="2"/>
      </rPr>
      <t xml:space="preserve">    </t>
    </r>
  </si>
  <si>
    <t>Name on Card:</t>
  </si>
  <si>
    <t>Expiration Date:</t>
  </si>
  <si>
    <t>Type of Card:</t>
  </si>
  <si>
    <t xml:space="preserve">                                                                                                                         </t>
  </si>
  <si>
    <t xml:space="preserve">                            </t>
  </si>
  <si>
    <t>Cardholder Signature:</t>
  </si>
  <si>
    <t>*Advanced pricing if received by PSAV 10 days or more prior to installation.</t>
  </si>
  <si>
    <t>**Pricing if received by PSAV less than 10 days prior to installation.</t>
  </si>
  <si>
    <t xml:space="preserve">       All orders must include payment information to be processed.  Credit card</t>
  </si>
  <si>
    <t xml:space="preserve">       payment is preferred method.  If paying by check, please make payable </t>
  </si>
  <si>
    <t>Phone:</t>
  </si>
  <si>
    <t>Fax:</t>
  </si>
  <si>
    <r>
      <t xml:space="preserve">      </t>
    </r>
    <r>
      <rPr>
        <b/>
        <sz val="8"/>
        <rFont val="Arial Narrow"/>
        <family val="2"/>
      </rPr>
      <t xml:space="preserve">  less than 10 days prior to show start date.</t>
    </r>
  </si>
  <si>
    <t xml:space="preserve">Computers and Accessories </t>
  </si>
  <si>
    <r>
      <t xml:space="preserve">        </t>
    </r>
    <r>
      <rPr>
        <b/>
        <i/>
        <u/>
        <sz val="8"/>
        <rFont val="Arial Narrow"/>
        <family val="2"/>
      </rPr>
      <t>TAX EXEMPT STATUS</t>
    </r>
    <r>
      <rPr>
        <b/>
        <sz val="8"/>
        <rFont val="Arial Narrow"/>
        <family val="2"/>
      </rPr>
      <t xml:space="preserve"> - If you are exempt from payment of sales tax,  please</t>
    </r>
  </si>
  <si>
    <t>Additional labor may apply to under carpet or complex booth sets.</t>
  </si>
  <si>
    <t xml:space="preserve">        submit exemption certificate for approval.</t>
  </si>
  <si>
    <t>Dedicated Bandwidth</t>
  </si>
  <si>
    <t>PSAV Marriott New Orleans</t>
  </si>
  <si>
    <t>555 Canal Street</t>
  </si>
  <si>
    <t xml:space="preserve">       to PSAV and submit no less than 10 days prior to setup.   </t>
  </si>
  <si>
    <t xml:space="preserve">       Please confirm order total with PSAV representative prior to submitting a check.</t>
  </si>
  <si>
    <t>1796exhibits@psav.com</t>
  </si>
  <si>
    <r>
      <t xml:space="preserve">        </t>
    </r>
    <r>
      <rPr>
        <b/>
        <sz val="8"/>
        <rFont val="Arial Narrow"/>
        <family val="2"/>
      </rPr>
      <t xml:space="preserve">To guarantee availability, orders should be faxed or emailed no </t>
    </r>
  </si>
  <si>
    <t xml:space="preserve">       number is received (via email or fax).  </t>
  </si>
  <si>
    <t xml:space="preserve">       This form serves as your quote.  Orders are not confirmed unless a confirmation </t>
  </si>
  <si>
    <t>Electrical Equipment</t>
  </si>
  <si>
    <t xml:space="preserve">SHOW RATE </t>
  </si>
  <si>
    <t>20 Amp Single Phase Power</t>
  </si>
  <si>
    <t>DAILY RATE</t>
  </si>
  <si>
    <t xml:space="preserve">Power Strip </t>
  </si>
  <si>
    <t xml:space="preserve">Email:                                                          </t>
  </si>
  <si>
    <t>Days</t>
  </si>
  <si>
    <t>On Site**</t>
  </si>
  <si>
    <t>PLEASE CALL AT LEAST 10 DAYS PRIOR TO SHOW</t>
  </si>
  <si>
    <t>IF ADDITIONAL POWER IS NEEDED</t>
  </si>
  <si>
    <t xml:space="preserve">Special Instructions: </t>
  </si>
  <si>
    <t>Booth/Company Name:</t>
  </si>
  <si>
    <t>Billing Address:</t>
  </si>
  <si>
    <t>Billing Company (if different from above):</t>
  </si>
  <si>
    <t>City/State/Zip:</t>
  </si>
  <si>
    <t>Basic connections are 1Mbps.  For special HSIA / Bandwidth needs, please call for availability and pricing.</t>
  </si>
  <si>
    <t>Basic Wired Internet per Device</t>
  </si>
  <si>
    <t>Phone: 504-613-1870      Fax: 855-869-6651    Int'l Fax: 847-879-7600</t>
  </si>
  <si>
    <t>We will call you for the card number</t>
  </si>
  <si>
    <t>10 Amp Single Phase Power</t>
  </si>
  <si>
    <t xml:space="preserve">46" Flat Panel Video &amp; Computer Monitor on Table Stand                </t>
  </si>
  <si>
    <t>Mac Adapter</t>
  </si>
  <si>
    <t xml:space="preserve">46" Flat Panel Video &amp; Computer Monitor on Floor Stand                </t>
  </si>
  <si>
    <t xml:space="preserve">70" Flat Panel Video &amp; Computer Monitor on Floor Stand                </t>
  </si>
  <si>
    <t>Delivery Date: (MM/DD/YY)</t>
  </si>
  <si>
    <t>Pickup Date: (MM/DD/YY)</t>
  </si>
  <si>
    <t>Please let us know if you will need sound for your monitor as some monitors do not have speakers</t>
  </si>
  <si>
    <t>32" Flat Panel Video &amp; Computer Monitor on Table stand</t>
  </si>
  <si>
    <t>20" Flat Panel Video &amp; Computer Monitor on Table stand</t>
  </si>
  <si>
    <t>Advanced Rate Ends 10 days prior to delivery date</t>
  </si>
  <si>
    <r>
      <t xml:space="preserve">    </t>
    </r>
    <r>
      <rPr>
        <b/>
        <u/>
        <sz val="9"/>
        <rFont val="Arial"/>
        <family val="2"/>
      </rPr>
      <t xml:space="preserve">       </t>
    </r>
    <r>
      <rPr>
        <b/>
        <sz val="9"/>
        <rFont val="Arial"/>
        <family val="2"/>
      </rPr>
      <t xml:space="preserve">  Visa          </t>
    </r>
    <r>
      <rPr>
        <b/>
        <u/>
        <sz val="9"/>
        <rFont val="Arial"/>
        <family val="2"/>
      </rPr>
      <t xml:space="preserve">        </t>
    </r>
    <r>
      <rPr>
        <b/>
        <sz val="9"/>
        <rFont val="Arial"/>
        <family val="2"/>
      </rPr>
      <t xml:space="preserve">  MasterCard           </t>
    </r>
    <r>
      <rPr>
        <b/>
        <u/>
        <sz val="9"/>
        <rFont val="Arial"/>
        <family val="2"/>
      </rPr>
      <t xml:space="preserve">        </t>
    </r>
    <r>
      <rPr>
        <b/>
        <sz val="9"/>
        <rFont val="Arial"/>
        <family val="2"/>
      </rPr>
      <t xml:space="preserve">  AMEX          </t>
    </r>
    <r>
      <rPr>
        <b/>
        <u/>
        <sz val="9"/>
        <rFont val="Arial"/>
        <family val="2"/>
      </rPr>
      <t xml:space="preserve">        </t>
    </r>
    <r>
      <rPr>
        <b/>
        <sz val="9"/>
        <rFont val="Arial"/>
        <family val="2"/>
      </rPr>
      <t xml:space="preserve">  Discover</t>
    </r>
  </si>
  <si>
    <r>
      <t>SALES TAX ON SERVICE CHARGE AND EQUIPMENT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(12.25% of E45 AND E47)</t>
    </r>
  </si>
  <si>
    <r>
      <t>25% SERVICE CHARGE ON EQUIPMENT / POWER / SERVICES (</t>
    </r>
    <r>
      <rPr>
        <i/>
        <sz val="8"/>
        <rFont val="Arial"/>
        <family val="2"/>
      </rPr>
      <t>25% of SUBTOTAL)</t>
    </r>
  </si>
  <si>
    <t>Labor Fee</t>
  </si>
  <si>
    <t>Standard**</t>
  </si>
  <si>
    <t>Onsite Contact:</t>
  </si>
  <si>
    <t>2018 EXHIBITOR ORDER FORM</t>
  </si>
  <si>
    <t xml:space="preserve">        Service charge will only be charged if it exceeds the $85.00 labor fee therefore eliminating the labor fee.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</si>
</sst>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2" x14ac:knownFonts="1"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b/>
      <i/>
      <u/>
      <sz val="8"/>
      <name val="Arial Narrow"/>
      <family val="2"/>
    </font>
    <font>
      <b/>
      <i/>
      <sz val="9"/>
      <name val="Arial"/>
      <family val="2"/>
    </font>
    <font>
      <u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b/>
      <u/>
      <sz val="9"/>
      <name val="Arial Narrow"/>
      <family val="2"/>
    </font>
    <font>
      <b/>
      <i/>
      <sz val="12"/>
      <color theme="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0" fontId="1" fillId="0" borderId="20" xfId="0" applyFont="1" applyBorder="1" applyAlignment="1"/>
    <xf numFmtId="164" fontId="1" fillId="2" borderId="2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28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0" fillId="0" borderId="17" xfId="0" applyBorder="1"/>
    <xf numFmtId="164" fontId="1" fillId="2" borderId="0" xfId="0" applyNumberFormat="1" applyFont="1" applyFill="1" applyBorder="1" applyAlignment="1">
      <alignment horizontal="center"/>
    </xf>
    <xf numFmtId="0" fontId="0" fillId="0" borderId="13" xfId="0" applyBorder="1"/>
    <xf numFmtId="0" fontId="18" fillId="0" borderId="0" xfId="0" applyFont="1"/>
    <xf numFmtId="0" fontId="1" fillId="0" borderId="0" xfId="0" applyFont="1" applyBorder="1" applyAlignment="1"/>
    <xf numFmtId="0" fontId="0" fillId="4" borderId="25" xfId="0" applyFill="1" applyBorder="1" applyAlignment="1"/>
    <xf numFmtId="0" fontId="0" fillId="4" borderId="25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5" borderId="21" xfId="0" applyFont="1" applyFill="1" applyBorder="1" applyAlignment="1"/>
    <xf numFmtId="0" fontId="12" fillId="5" borderId="21" xfId="0" applyFont="1" applyFill="1" applyBorder="1" applyAlignment="1"/>
    <xf numFmtId="0" fontId="5" fillId="5" borderId="14" xfId="0" applyFont="1" applyFill="1" applyBorder="1" applyAlignment="1"/>
    <xf numFmtId="0" fontId="5" fillId="5" borderId="6" xfId="0" applyFont="1" applyFill="1" applyBorder="1" applyAlignment="1"/>
    <xf numFmtId="164" fontId="5" fillId="5" borderId="6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5" fillId="5" borderId="23" xfId="0" applyFont="1" applyFill="1" applyBorder="1" applyAlignment="1">
      <alignment horizontal="center"/>
    </xf>
    <xf numFmtId="0" fontId="0" fillId="4" borderId="21" xfId="0" applyFill="1" applyBorder="1"/>
    <xf numFmtId="0" fontId="1" fillId="0" borderId="0" xfId="0" applyFont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0" fillId="3" borderId="21" xfId="0" applyFill="1" applyBorder="1"/>
    <xf numFmtId="164" fontId="26" fillId="3" borderId="21" xfId="0" applyNumberFormat="1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ill="1" applyBorder="1" applyAlignment="1"/>
    <xf numFmtId="164" fontId="26" fillId="3" borderId="0" xfId="0" applyNumberFormat="1" applyFont="1" applyFill="1" applyBorder="1" applyAlignment="1">
      <alignment horizontal="center" wrapText="1"/>
    </xf>
    <xf numFmtId="0" fontId="9" fillId="3" borderId="7" xfId="0" applyFont="1" applyFill="1" applyBorder="1" applyAlignment="1"/>
    <xf numFmtId="0" fontId="9" fillId="3" borderId="8" xfId="0" applyFont="1" applyFill="1" applyBorder="1" applyAlignment="1"/>
    <xf numFmtId="0" fontId="0" fillId="3" borderId="6" xfId="0" applyFill="1" applyBorder="1"/>
    <xf numFmtId="164" fontId="26" fillId="3" borderId="6" xfId="0" applyNumberFormat="1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0" borderId="4" xfId="0" applyBorder="1"/>
    <xf numFmtId="164" fontId="1" fillId="2" borderId="3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24" xfId="0" applyFont="1" applyBorder="1"/>
    <xf numFmtId="164" fontId="14" fillId="0" borderId="2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 vertical="center"/>
    </xf>
    <xf numFmtId="0" fontId="1" fillId="0" borderId="26" xfId="0" applyFont="1" applyBorder="1" applyAlignment="1" applyProtection="1">
      <alignment horizontal="left"/>
    </xf>
    <xf numFmtId="164" fontId="11" fillId="0" borderId="16" xfId="0" applyNumberFormat="1" applyFont="1" applyBorder="1" applyAlignment="1" applyProtection="1"/>
    <xf numFmtId="164" fontId="11" fillId="0" borderId="16" xfId="0" applyNumberFormat="1" applyFont="1" applyFill="1" applyBorder="1" applyAlignment="1" applyProtection="1"/>
    <xf numFmtId="0" fontId="11" fillId="6" borderId="29" xfId="0" applyFont="1" applyFill="1" applyBorder="1" applyAlignment="1" applyProtection="1">
      <protection locked="0"/>
    </xf>
    <xf numFmtId="0" fontId="11" fillId="6" borderId="13" xfId="0" applyFont="1" applyFill="1" applyBorder="1" applyAlignment="1" applyProtection="1">
      <protection locked="0"/>
    </xf>
    <xf numFmtId="0" fontId="11" fillId="6" borderId="5" xfId="0" applyFont="1" applyFill="1" applyBorder="1" applyAlignment="1" applyProtection="1">
      <protection locked="0"/>
    </xf>
    <xf numFmtId="0" fontId="11" fillId="6" borderId="2" xfId="0" applyFont="1" applyFill="1" applyBorder="1" applyAlignment="1" applyProtection="1">
      <protection locked="0"/>
    </xf>
    <xf numFmtId="0" fontId="11" fillId="6" borderId="3" xfId="0" applyFont="1" applyFill="1" applyBorder="1" applyAlignment="1" applyProtection="1">
      <protection locked="0"/>
    </xf>
    <xf numFmtId="0" fontId="11" fillId="6" borderId="25" xfId="0" applyFont="1" applyFill="1" applyBorder="1" applyAlignment="1" applyProtection="1">
      <protection locked="0"/>
    </xf>
    <xf numFmtId="0" fontId="11" fillId="6" borderId="0" xfId="0" applyFont="1" applyFill="1" applyBorder="1" applyAlignment="1" applyProtection="1">
      <protection locked="0"/>
    </xf>
    <xf numFmtId="14" fontId="11" fillId="6" borderId="29" xfId="0" applyNumberFormat="1" applyFont="1" applyFill="1" applyBorder="1" applyAlignment="1" applyProtection="1">
      <alignment horizontal="center"/>
      <protection locked="0"/>
    </xf>
    <xf numFmtId="0" fontId="11" fillId="6" borderId="15" xfId="0" applyFont="1" applyFill="1" applyBorder="1" applyAlignment="1" applyProtection="1">
      <alignment horizontal="center"/>
      <protection locked="0"/>
    </xf>
    <xf numFmtId="0" fontId="31" fillId="0" borderId="0" xfId="0" applyFont="1"/>
    <xf numFmtId="0" fontId="1" fillId="0" borderId="24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/>
    <xf numFmtId="0" fontId="0" fillId="0" borderId="0" xfId="0" applyBorder="1" applyAlignment="1"/>
    <xf numFmtId="0" fontId="1" fillId="0" borderId="24" xfId="0" applyFont="1" applyBorder="1" applyAlignment="1" applyProtection="1">
      <alignment horizontal="left"/>
    </xf>
    <xf numFmtId="14" fontId="11" fillId="6" borderId="27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left"/>
    </xf>
    <xf numFmtId="0" fontId="11" fillId="6" borderId="9" xfId="0" applyFont="1" applyFill="1" applyBorder="1" applyAlignment="1" applyProtection="1">
      <protection locked="0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1" fillId="6" borderId="27" xfId="0" applyFont="1" applyFill="1" applyBorder="1" applyAlignment="1" applyProtection="1">
      <protection locked="0"/>
    </xf>
    <xf numFmtId="0" fontId="11" fillId="6" borderId="15" xfId="0" applyFont="1" applyFill="1" applyBorder="1" applyAlignment="1" applyProtection="1">
      <protection locked="0"/>
    </xf>
    <xf numFmtId="0" fontId="15" fillId="7" borderId="22" xfId="0" applyFont="1" applyFill="1" applyBorder="1" applyAlignment="1">
      <alignment horizontal="center"/>
    </xf>
    <xf numFmtId="0" fontId="16" fillId="7" borderId="14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7" borderId="13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/>
    </xf>
    <xf numFmtId="0" fontId="0" fillId="7" borderId="8" xfId="0" applyFill="1" applyBorder="1"/>
    <xf numFmtId="0" fontId="17" fillId="7" borderId="23" xfId="0" applyFont="1" applyFill="1" applyBorder="1" applyAlignment="1">
      <alignment horizontal="center"/>
    </xf>
    <xf numFmtId="0" fontId="0" fillId="7" borderId="7" xfId="0" applyFill="1" applyBorder="1"/>
    <xf numFmtId="0" fontId="6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14" fontId="30" fillId="7" borderId="0" xfId="0" applyNumberFormat="1" applyFont="1" applyFill="1" applyBorder="1" applyAlignment="1">
      <alignment horizontal="center"/>
    </xf>
    <xf numFmtId="14" fontId="30" fillId="7" borderId="0" xfId="0" applyNumberFormat="1" applyFont="1" applyFill="1" applyBorder="1" applyAlignment="1" applyProtection="1">
      <alignment horizontal="center"/>
      <protection hidden="1"/>
    </xf>
    <xf numFmtId="0" fontId="3" fillId="7" borderId="0" xfId="0" applyFont="1" applyFill="1" applyBorder="1" applyAlignment="1">
      <alignment horizontal="left"/>
    </xf>
    <xf numFmtId="0" fontId="0" fillId="7" borderId="13" xfId="0" applyFill="1" applyBorder="1"/>
    <xf numFmtId="0" fontId="0" fillId="7" borderId="0" xfId="0" applyFill="1" applyBorder="1"/>
    <xf numFmtId="0" fontId="3" fillId="7" borderId="13" xfId="0" applyFont="1" applyFill="1" applyBorder="1" applyAlignment="1">
      <alignment horizontal="center"/>
    </xf>
    <xf numFmtId="0" fontId="2" fillId="7" borderId="0" xfId="0" applyFont="1" applyFill="1" applyBorder="1" applyAlignment="1"/>
    <xf numFmtId="0" fontId="3" fillId="7" borderId="13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15" fillId="7" borderId="7" xfId="0" applyFont="1" applyFill="1" applyBorder="1" applyAlignment="1"/>
    <xf numFmtId="0" fontId="11" fillId="7" borderId="0" xfId="0" applyFont="1" applyFill="1" applyBorder="1" applyAlignment="1"/>
    <xf numFmtId="0" fontId="11" fillId="7" borderId="0" xfId="0" applyFont="1" applyFill="1" applyBorder="1"/>
    <xf numFmtId="164" fontId="11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right"/>
    </xf>
    <xf numFmtId="0" fontId="22" fillId="7" borderId="13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right"/>
    </xf>
    <xf numFmtId="164" fontId="15" fillId="7" borderId="0" xfId="0" applyNumberFormat="1" applyFont="1" applyFill="1" applyBorder="1" applyAlignment="1">
      <alignment horizontal="right"/>
    </xf>
    <xf numFmtId="0" fontId="29" fillId="7" borderId="13" xfId="0" applyFont="1" applyFill="1" applyBorder="1" applyAlignment="1">
      <alignment horizontal="left" vertical="center" wrapText="1"/>
    </xf>
    <xf numFmtId="0" fontId="11" fillId="7" borderId="13" xfId="0" applyFont="1" applyFill="1" applyBorder="1"/>
    <xf numFmtId="0" fontId="15" fillId="7" borderId="0" xfId="0" applyFont="1" applyFill="1" applyBorder="1" applyAlignment="1" applyProtection="1">
      <protection locked="0"/>
    </xf>
    <xf numFmtId="0" fontId="10" fillId="7" borderId="13" xfId="0" applyFont="1" applyFill="1" applyBorder="1" applyAlignment="1">
      <alignment horizontal="left"/>
    </xf>
    <xf numFmtId="0" fontId="15" fillId="7" borderId="0" xfId="0" applyFont="1" applyFill="1" applyBorder="1" applyAlignment="1">
      <alignment horizontal="right"/>
    </xf>
    <xf numFmtId="0" fontId="25" fillId="7" borderId="13" xfId="0" applyFont="1" applyFill="1" applyBorder="1" applyAlignment="1" applyProtection="1">
      <protection locked="0"/>
    </xf>
    <xf numFmtId="0" fontId="15" fillId="7" borderId="0" xfId="0" applyFont="1" applyFill="1" applyBorder="1" applyAlignment="1">
      <alignment vertical="center"/>
    </xf>
    <xf numFmtId="0" fontId="15" fillId="7" borderId="13" xfId="0" applyFont="1" applyFill="1" applyBorder="1" applyAlignment="1">
      <alignment vertical="center"/>
    </xf>
    <xf numFmtId="0" fontId="25" fillId="7" borderId="0" xfId="0" applyFont="1" applyFill="1" applyBorder="1" applyAlignment="1" applyProtection="1">
      <protection locked="0"/>
    </xf>
    <xf numFmtId="0" fontId="11" fillId="7" borderId="0" xfId="0" applyFont="1" applyFill="1" applyBorder="1" applyAlignment="1" applyProtection="1">
      <protection locked="0"/>
    </xf>
    <xf numFmtId="164" fontId="11" fillId="7" borderId="0" xfId="0" applyNumberFormat="1" applyFont="1" applyFill="1" applyBorder="1" applyAlignment="1" applyProtection="1">
      <protection locked="0"/>
    </xf>
    <xf numFmtId="0" fontId="24" fillId="7" borderId="0" xfId="0" applyFont="1" applyFill="1" applyBorder="1" applyAlignment="1"/>
    <xf numFmtId="0" fontId="24" fillId="7" borderId="13" xfId="0" applyFont="1" applyFill="1" applyBorder="1" applyAlignment="1"/>
    <xf numFmtId="0" fontId="15" fillId="7" borderId="8" xfId="0" applyFont="1" applyFill="1" applyBorder="1"/>
    <xf numFmtId="0" fontId="11" fillId="7" borderId="6" xfId="0" applyFont="1" applyFill="1" applyBorder="1"/>
    <xf numFmtId="164" fontId="11" fillId="7" borderId="6" xfId="0" applyNumberFormat="1" applyFont="1" applyFill="1" applyBorder="1"/>
    <xf numFmtId="164" fontId="11" fillId="7" borderId="6" xfId="0" applyNumberFormat="1" applyFont="1" applyFill="1" applyBorder="1" applyAlignment="1">
      <alignment horizontal="right"/>
    </xf>
    <xf numFmtId="0" fontId="11" fillId="7" borderId="6" xfId="0" applyFont="1" applyFill="1" applyBorder="1" applyAlignment="1">
      <alignment vertical="center"/>
    </xf>
    <xf numFmtId="0" fontId="24" fillId="7" borderId="6" xfId="0" applyFont="1" applyFill="1" applyBorder="1" applyAlignment="1"/>
    <xf numFmtId="0" fontId="24" fillId="7" borderId="23" xfId="0" applyFont="1" applyFill="1" applyBorder="1" applyAlignment="1"/>
    <xf numFmtId="0" fontId="15" fillId="6" borderId="8" xfId="0" applyFont="1" applyFill="1" applyBorder="1" applyAlignment="1" applyProtection="1">
      <alignment horizontal="left"/>
      <protection locked="0"/>
    </xf>
    <xf numFmtId="0" fontId="15" fillId="6" borderId="23" xfId="0" applyFont="1" applyFill="1" applyBorder="1" applyAlignment="1" applyProtection="1">
      <alignment horizontal="left"/>
      <protection locked="0"/>
    </xf>
    <xf numFmtId="0" fontId="11" fillId="6" borderId="26" xfId="0" applyFont="1" applyFill="1" applyBorder="1" applyAlignment="1" applyProtection="1">
      <alignment horizontal="left"/>
      <protection locked="0"/>
    </xf>
    <xf numFmtId="0" fontId="11" fillId="6" borderId="29" xfId="0" applyFont="1" applyFill="1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6" borderId="7" xfId="0" applyFont="1" applyFill="1" applyBorder="1" applyAlignment="1" applyProtection="1">
      <alignment horizontal="left"/>
      <protection locked="0"/>
    </xf>
    <xf numFmtId="0" fontId="11" fillId="6" borderId="13" xfId="0" applyFont="1" applyFill="1" applyBorder="1" applyAlignment="1" applyProtection="1">
      <alignment horizontal="left"/>
      <protection locked="0"/>
    </xf>
    <xf numFmtId="0" fontId="13" fillId="5" borderId="22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left"/>
    </xf>
    <xf numFmtId="0" fontId="28" fillId="7" borderId="0" xfId="0" applyFont="1" applyFill="1" applyBorder="1" applyAlignment="1" applyProtection="1">
      <protection locked="0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21" fillId="3" borderId="22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164" fontId="11" fillId="0" borderId="25" xfId="0" applyNumberFormat="1" applyFont="1" applyBorder="1" applyAlignment="1" applyProtection="1"/>
    <xf numFmtId="164" fontId="11" fillId="0" borderId="10" xfId="0" applyNumberFormat="1" applyFont="1" applyBorder="1" applyAlignment="1" applyProtection="1"/>
    <xf numFmtId="164" fontId="11" fillId="0" borderId="15" xfId="0" applyNumberFormat="1" applyFont="1" applyBorder="1" applyAlignment="1" applyProtection="1"/>
    <xf numFmtId="164" fontId="11" fillId="0" borderId="30" xfId="0" applyNumberFormat="1" applyFont="1" applyBorder="1" applyAlignment="1" applyProtection="1"/>
    <xf numFmtId="164" fontId="11" fillId="0" borderId="31" xfId="0" applyNumberFormat="1" applyFont="1" applyBorder="1" applyAlignment="1" applyProtection="1"/>
    <xf numFmtId="164" fontId="11" fillId="0" borderId="27" xfId="0" applyNumberFormat="1" applyFont="1" applyBorder="1" applyAlignment="1" applyProtection="1"/>
    <xf numFmtId="164" fontId="15" fillId="0" borderId="25" xfId="0" applyNumberFormat="1" applyFont="1" applyFill="1" applyBorder="1" applyAlignment="1" applyProtection="1"/>
    <xf numFmtId="164" fontId="15" fillId="0" borderId="10" xfId="0" applyNumberFormat="1" applyFont="1" applyFill="1" applyBorder="1" applyAlignment="1" applyProtection="1"/>
    <xf numFmtId="164" fontId="15" fillId="0" borderId="15" xfId="0" applyNumberFormat="1" applyFont="1" applyFill="1" applyBorder="1" applyAlignment="1" applyProtection="1"/>
    <xf numFmtId="0" fontId="13" fillId="5" borderId="7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3" fillId="5" borderId="21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" fontId="11" fillId="6" borderId="26" xfId="0" applyNumberFormat="1" applyFont="1" applyFill="1" applyBorder="1" applyAlignment="1" applyProtection="1">
      <alignment horizontal="left"/>
      <protection locked="0"/>
    </xf>
    <xf numFmtId="4" fontId="11" fillId="6" borderId="29" xfId="0" applyNumberFormat="1" applyFont="1" applyFill="1" applyBorder="1" applyAlignment="1" applyProtection="1">
      <alignment horizontal="left"/>
      <protection locked="0"/>
    </xf>
    <xf numFmtId="0" fontId="15" fillId="7" borderId="0" xfId="0" applyFont="1" applyFill="1" applyBorder="1" applyAlignment="1" applyProtection="1">
      <alignment horizontal="left"/>
      <protection locked="0"/>
    </xf>
    <xf numFmtId="0" fontId="10" fillId="7" borderId="22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5" borderId="21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164" fontId="11" fillId="0" borderId="20" xfId="0" applyNumberFormat="1" applyFont="1" applyFill="1" applyBorder="1" applyAlignment="1" applyProtection="1">
      <alignment horizontal="center"/>
    </xf>
    <xf numFmtId="164" fontId="11" fillId="0" borderId="10" xfId="0" applyNumberFormat="1" applyFont="1" applyFill="1" applyBorder="1" applyAlignment="1" applyProtection="1">
      <alignment horizontal="center"/>
    </xf>
    <xf numFmtId="164" fontId="11" fillId="0" borderId="15" xfId="0" applyNumberFormat="1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17" fillId="7" borderId="22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0" fontId="19" fillId="7" borderId="8" xfId="1" applyFill="1" applyBorder="1" applyAlignment="1">
      <alignment horizontal="center" vertical="center"/>
    </xf>
    <xf numFmtId="0" fontId="19" fillId="7" borderId="6" xfId="1" applyFill="1" applyBorder="1" applyAlignment="1">
      <alignment horizontal="center" vertical="center"/>
    </xf>
    <xf numFmtId="0" fontId="19" fillId="7" borderId="23" xfId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9" fillId="7" borderId="7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0" fillId="7" borderId="6" xfId="0" applyFill="1" applyBorder="1"/>
    <xf numFmtId="164" fontId="0" fillId="7" borderId="6" xfId="0" applyNumberFormat="1" applyFill="1" applyBorder="1"/>
    <xf numFmtId="164" fontId="0" fillId="7" borderId="6" xfId="0" applyNumberFormat="1" applyFill="1" applyBorder="1" applyAlignment="1">
      <alignment horizontal="right"/>
    </xf>
    <xf numFmtId="0" fontId="0" fillId="7" borderId="23" xfId="0" applyFill="1" applyBorder="1"/>
    <xf numFmtId="0" fontId="1" fillId="7" borderId="20" xfId="0" applyFont="1" applyFill="1" applyBorder="1" applyAlignment="1"/>
    <xf numFmtId="0" fontId="9" fillId="7" borderId="11" xfId="0" applyFont="1" applyFill="1" applyBorder="1" applyAlignment="1"/>
    <xf numFmtId="0" fontId="1" fillId="7" borderId="9" xfId="0" applyFont="1" applyFill="1" applyBorder="1" applyAlignment="1"/>
    <xf numFmtId="0" fontId="1" fillId="7" borderId="7" xfId="0" applyFont="1" applyFill="1" applyBorder="1" applyAlignment="1"/>
    <xf numFmtId="0" fontId="0" fillId="7" borderId="10" xfId="0" applyFill="1" applyBorder="1"/>
    <xf numFmtId="0" fontId="5" fillId="7" borderId="20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left"/>
    </xf>
    <xf numFmtId="0" fontId="1" fillId="7" borderId="18" xfId="0" applyFont="1" applyFill="1" applyBorder="1" applyAlignment="1"/>
    <xf numFmtId="0" fontId="1" fillId="7" borderId="8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2F2F2"/>
      <color rgb="FFE8E8E8"/>
      <color rgb="FFDDDDDD"/>
      <color rgb="FFF8F8F8"/>
      <color rgb="FFEAEAEA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565150</xdr:colOff>
      <xdr:row>1</xdr:row>
      <xdr:rowOff>85725</xdr:rowOff>
    </xdr:from>
    <xdr:to>
      <xdr:col>3</xdr:col>
      <xdr:colOff>184150</xdr:colOff>
      <xdr:row>3</xdr:row>
      <xdr:rowOff>161925</xdr:rowOff>
    </xdr:to>
    <xdr:pic>
      <xdr:nvPicPr>
        <xdr:cNvPr id="1032" name="Picture 64" descr="logo_presentation_servic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1025" y="339725"/>
          <a:ext cx="1619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30480</xdr:colOff>
      <xdr:row>52</xdr:row>
      <xdr:rowOff>32385</xdr:rowOff>
    </xdr:from>
    <xdr:to>
      <xdr:col>7</xdr:col>
      <xdr:colOff>125730</xdr:colOff>
      <xdr:row>52</xdr:row>
      <xdr:rowOff>137160</xdr:rowOff>
    </xdr:to>
    <xdr:sp macro="" textlink="">
      <xdr:nvSpPr>
        <xdr:cNvPr id="20" name="AutoShape 26"/>
        <xdr:cNvSpPr>
          <a:spLocks noChangeArrowheads="1"/>
        </xdr:cNvSpPr>
      </xdr:nvSpPr>
      <xdr:spPr bwMode="auto">
        <a:xfrm>
          <a:off x="4945380" y="8071485"/>
          <a:ext cx="95250" cy="10477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49</xdr:row>
      <xdr:rowOff>32385</xdr:rowOff>
    </xdr:from>
    <xdr:to>
      <xdr:col>7</xdr:col>
      <xdr:colOff>125730</xdr:colOff>
      <xdr:row>49</xdr:row>
      <xdr:rowOff>137160</xdr:rowOff>
    </xdr:to>
    <xdr:sp macro="" textlink="">
      <xdr:nvSpPr>
        <xdr:cNvPr id="22" name="AutoShape 74"/>
        <xdr:cNvSpPr>
          <a:spLocks noChangeArrowheads="1"/>
        </xdr:cNvSpPr>
      </xdr:nvSpPr>
      <xdr:spPr bwMode="auto">
        <a:xfrm>
          <a:off x="4945380" y="7591425"/>
          <a:ext cx="95250" cy="10477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47</xdr:row>
      <xdr:rowOff>32385</xdr:rowOff>
    </xdr:from>
    <xdr:to>
      <xdr:col>7</xdr:col>
      <xdr:colOff>125730</xdr:colOff>
      <xdr:row>47</xdr:row>
      <xdr:rowOff>137160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5478780" y="8261985"/>
          <a:ext cx="95250" cy="10477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95250</xdr:colOff>
      <xdr:row>33</xdr:row>
      <xdr:rowOff>104775</xdr:rowOff>
    </xdr:to>
    <xdr:sp macro="" textlink="">
      <xdr:nvSpPr>
        <xdr:cNvPr id="14" name="AutoShape 23"/>
        <xdr:cNvSpPr>
          <a:spLocks noChangeArrowheads="1"/>
        </xdr:cNvSpPr>
      </xdr:nvSpPr>
      <xdr:spPr bwMode="auto">
        <a:xfrm>
          <a:off x="4962525" y="5829300"/>
          <a:ext cx="95250" cy="10477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36195</xdr:colOff>
      <xdr:row>35</xdr:row>
      <xdr:rowOff>158115</xdr:rowOff>
    </xdr:from>
    <xdr:to>
      <xdr:col>7</xdr:col>
      <xdr:colOff>131445</xdr:colOff>
      <xdr:row>36</xdr:row>
      <xdr:rowOff>100965</xdr:rowOff>
    </xdr:to>
    <xdr:sp macro="" textlink="">
      <xdr:nvSpPr>
        <xdr:cNvPr id="12" name="AutoShape 23"/>
        <xdr:cNvSpPr>
          <a:spLocks noChangeArrowheads="1"/>
        </xdr:cNvSpPr>
      </xdr:nvSpPr>
      <xdr:spPr bwMode="auto">
        <a:xfrm>
          <a:off x="5484495" y="6482715"/>
          <a:ext cx="95250" cy="114300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39</xdr:row>
      <xdr:rowOff>24765</xdr:rowOff>
    </xdr:from>
    <xdr:to>
      <xdr:col>7</xdr:col>
      <xdr:colOff>133350</xdr:colOff>
      <xdr:row>39</xdr:row>
      <xdr:rowOff>129540</xdr:rowOff>
    </xdr:to>
    <xdr:sp macro="" textlink="">
      <xdr:nvSpPr>
        <xdr:cNvPr id="13" name="AutoShape 23"/>
        <xdr:cNvSpPr>
          <a:spLocks noChangeArrowheads="1"/>
        </xdr:cNvSpPr>
      </xdr:nvSpPr>
      <xdr:spPr bwMode="auto">
        <a:xfrm>
          <a:off x="5486400" y="7035165"/>
          <a:ext cx="95250" cy="10477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</xdr:colOff>
      <xdr:row>44</xdr:row>
      <xdr:rowOff>32385</xdr:rowOff>
    </xdr:from>
    <xdr:to>
      <xdr:col>7</xdr:col>
      <xdr:colOff>125730</xdr:colOff>
      <xdr:row>44</xdr:row>
      <xdr:rowOff>137160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5478780" y="7919085"/>
          <a:ext cx="95250" cy="104775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47625</xdr:colOff>
      <xdr:row>0</xdr:row>
      <xdr:rowOff>47625</xdr:rowOff>
    </xdr:from>
    <xdr:to>
      <xdr:col>8</xdr:col>
      <xdr:colOff>1663446</xdr:colOff>
      <xdr:row>4</xdr:row>
      <xdr:rowOff>3708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47625"/>
          <a:ext cx="1615821" cy="908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1796exhibits@psav.com?subject=2018%20Sports%20Officiating%20Summit%20-%20Exhibit%20Order%20Form" TargetMode="External"/><Relationship Id="rId1" Type="http://schemas.openxmlformats.org/officeDocument/2006/relationships/hyperlink" Target="mailto:1796exhibits@psav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tabSelected="1" zoomScaleNormal="100" zoomScaleSheetLayoutView="145" workbookViewId="0">
      <selection activeCell="C8" sqref="C8"/>
    </sheetView>
  </sheetViews>
  <sheetFormatPr defaultColWidth="0" defaultRowHeight="12.75" zeroHeight="1" x14ac:dyDescent="0.2"/>
  <cols>
    <col min="1" max="1" width="19.28515625" style="3" customWidth="1"/>
    <col min="2" max="2" width="26.7109375" style="1" customWidth="1"/>
    <col min="3" max="3" width="3.42578125" style="1" customWidth="1"/>
    <col min="4" max="4" width="8.42578125" style="5" customWidth="1"/>
    <col min="5" max="5" width="7.7109375" style="4" customWidth="1"/>
    <col min="6" max="6" width="6.28515625" style="1" customWidth="1"/>
    <col min="7" max="7" width="9.85546875" style="1" bestFit="1" customWidth="1"/>
    <col min="8" max="8" width="23.5703125" style="1" customWidth="1"/>
    <col min="9" max="9" width="51.42578125" style="16" customWidth="1"/>
    <col min="10" max="10" width="9.140625" style="1" hidden="1" customWidth="1"/>
    <col min="11" max="11" width="16.7109375" style="1" hidden="1" customWidth="1"/>
    <col min="12" max="12" width="14.85546875" hidden="1" customWidth="1"/>
    <col min="13" max="16384" width="9.140625" hidden="1"/>
  </cols>
  <sheetData>
    <row r="1" spans="1:10" customFormat="1" ht="20.25" x14ac:dyDescent="0.3">
      <c r="A1" s="201" t="s">
        <v>93</v>
      </c>
      <c r="B1" s="202"/>
      <c r="C1" s="202"/>
      <c r="D1" s="202"/>
      <c r="E1" s="202"/>
      <c r="F1" s="202"/>
      <c r="G1" s="203"/>
      <c r="H1" s="87"/>
      <c r="I1" s="88"/>
      <c r="J1" s="1"/>
    </row>
    <row r="2" spans="1:10" customFormat="1" ht="20.25" x14ac:dyDescent="0.3">
      <c r="A2" s="94"/>
      <c r="B2" s="95"/>
      <c r="C2" s="96"/>
      <c r="D2" s="96"/>
      <c r="E2" s="96"/>
      <c r="F2" s="96"/>
      <c r="G2" s="97"/>
      <c r="H2" s="89"/>
      <c r="I2" s="90"/>
      <c r="J2" s="1"/>
    </row>
    <row r="3" spans="1:10" customFormat="1" ht="17.25" customHeight="1" x14ac:dyDescent="0.3">
      <c r="A3" s="98"/>
      <c r="B3" s="95"/>
      <c r="C3" s="96"/>
      <c r="D3" s="96"/>
      <c r="E3" s="96"/>
      <c r="F3" s="99"/>
      <c r="G3" s="97"/>
      <c r="H3" s="89"/>
      <c r="I3" s="91"/>
      <c r="J3" s="1"/>
    </row>
    <row r="4" spans="1:10" customFormat="1" ht="17.25" customHeight="1" x14ac:dyDescent="0.3">
      <c r="A4" s="94"/>
      <c r="B4" s="95"/>
      <c r="C4" s="96"/>
      <c r="D4" s="96"/>
      <c r="E4" s="96"/>
      <c r="F4" s="100">
        <f>I8-10</f>
        <v>-10</v>
      </c>
      <c r="G4" s="97"/>
      <c r="H4" s="89"/>
      <c r="I4" s="91"/>
      <c r="J4" s="1"/>
    </row>
    <row r="5" spans="1:10" customFormat="1" ht="16.5" thickBot="1" x14ac:dyDescent="0.3">
      <c r="A5" s="204" t="s">
        <v>86</v>
      </c>
      <c r="B5" s="205"/>
      <c r="C5" s="205"/>
      <c r="D5" s="205"/>
      <c r="E5" s="205"/>
      <c r="F5" s="205"/>
      <c r="G5" s="206"/>
      <c r="H5" s="92"/>
      <c r="I5" s="93"/>
      <c r="J5" s="1"/>
    </row>
    <row r="6" spans="1:10" customFormat="1" x14ac:dyDescent="0.2">
      <c r="A6" s="162" t="s">
        <v>0</v>
      </c>
      <c r="B6" s="190"/>
      <c r="C6" s="25"/>
      <c r="D6" s="26" t="s">
        <v>60</v>
      </c>
      <c r="E6" s="25"/>
      <c r="F6" s="25"/>
      <c r="G6" s="27"/>
      <c r="H6" s="145" t="s">
        <v>5</v>
      </c>
      <c r="I6" s="147"/>
      <c r="J6" s="1"/>
    </row>
    <row r="7" spans="1:10" customFormat="1" ht="13.5" thickBot="1" x14ac:dyDescent="0.25">
      <c r="A7" s="163"/>
      <c r="B7" s="191"/>
      <c r="C7" s="28" t="s">
        <v>2</v>
      </c>
      <c r="D7" s="29" t="s">
        <v>16</v>
      </c>
      <c r="E7" s="29" t="s">
        <v>91</v>
      </c>
      <c r="F7" s="30" t="s">
        <v>63</v>
      </c>
      <c r="G7" s="47" t="s">
        <v>3</v>
      </c>
      <c r="H7" s="186"/>
      <c r="I7" s="187"/>
      <c r="J7" s="1"/>
    </row>
    <row r="8" spans="1:10" customFormat="1" x14ac:dyDescent="0.2">
      <c r="A8" s="194" t="s">
        <v>21</v>
      </c>
      <c r="B8" s="195"/>
      <c r="C8" s="65"/>
      <c r="D8" s="53">
        <v>176</v>
      </c>
      <c r="E8" s="54">
        <v>216</v>
      </c>
      <c r="F8" s="64"/>
      <c r="G8" s="61" t="str">
        <f t="shared" ref="G8:G13" ca="1" si="0">IF(C8="","",IF(TODAY()&lt;$F$4,C8*IF(F8&gt;3,3,F8)*D8,C8*E8*IF(F8&gt;3,3,F8)))</f>
        <v/>
      </c>
      <c r="H8" s="79" t="s">
        <v>81</v>
      </c>
      <c r="I8" s="80"/>
      <c r="J8" s="18"/>
    </row>
    <row r="9" spans="1:10" customFormat="1" x14ac:dyDescent="0.2">
      <c r="A9" s="192" t="s">
        <v>85</v>
      </c>
      <c r="B9" s="193"/>
      <c r="C9" s="65"/>
      <c r="D9" s="55">
        <v>189</v>
      </c>
      <c r="E9" s="53">
        <v>232</v>
      </c>
      <c r="F9" s="65"/>
      <c r="G9" s="61" t="str">
        <f t="shared" ca="1" si="0"/>
        <v/>
      </c>
      <c r="H9" s="59" t="s">
        <v>82</v>
      </c>
      <c r="I9" s="69"/>
      <c r="J9" s="1"/>
    </row>
    <row r="10" spans="1:10" customFormat="1" x14ac:dyDescent="0.2">
      <c r="A10" s="192" t="s">
        <v>84</v>
      </c>
      <c r="B10" s="193"/>
      <c r="C10" s="65"/>
      <c r="D10" s="55">
        <v>351</v>
      </c>
      <c r="E10" s="53">
        <v>432</v>
      </c>
      <c r="F10" s="65"/>
      <c r="G10" s="61" t="str">
        <f t="shared" ca="1" si="0"/>
        <v/>
      </c>
      <c r="H10" s="6" t="s">
        <v>14</v>
      </c>
      <c r="I10" s="70"/>
      <c r="J10" s="1"/>
    </row>
    <row r="11" spans="1:10" customFormat="1" x14ac:dyDescent="0.2">
      <c r="A11" s="74" t="s">
        <v>77</v>
      </c>
      <c r="B11" s="75"/>
      <c r="C11" s="65"/>
      <c r="D11" s="56">
        <v>722</v>
      </c>
      <c r="E11" s="53">
        <v>888</v>
      </c>
      <c r="F11" s="65"/>
      <c r="G11" s="61" t="str">
        <f t="shared" ca="1" si="0"/>
        <v/>
      </c>
      <c r="H11" s="196" t="s">
        <v>68</v>
      </c>
      <c r="I11" s="197"/>
      <c r="J11" s="1"/>
    </row>
    <row r="12" spans="1:10" customFormat="1" x14ac:dyDescent="0.2">
      <c r="A12" s="74" t="s">
        <v>79</v>
      </c>
      <c r="B12" s="75"/>
      <c r="C12" s="65"/>
      <c r="D12" s="56">
        <f>D11+150</f>
        <v>872</v>
      </c>
      <c r="E12" s="56">
        <f>E11+150</f>
        <v>1038</v>
      </c>
      <c r="F12" s="65"/>
      <c r="G12" s="61" t="str">
        <f t="shared" ca="1" si="0"/>
        <v/>
      </c>
      <c r="H12" s="68"/>
      <c r="I12" s="62"/>
      <c r="J12" s="1"/>
    </row>
    <row r="13" spans="1:10" customFormat="1" x14ac:dyDescent="0.2">
      <c r="A13" s="192" t="s">
        <v>80</v>
      </c>
      <c r="B13" s="193"/>
      <c r="C13" s="65"/>
      <c r="D13" s="56">
        <v>1456</v>
      </c>
      <c r="E13" s="53">
        <v>1792</v>
      </c>
      <c r="F13" s="65"/>
      <c r="G13" s="61" t="str">
        <f t="shared" ca="1" si="0"/>
        <v/>
      </c>
      <c r="H13" s="196" t="s">
        <v>70</v>
      </c>
      <c r="I13" s="197"/>
      <c r="J13" s="1"/>
    </row>
    <row r="14" spans="1:10" customFormat="1" x14ac:dyDescent="0.2">
      <c r="A14" s="213" t="str">
        <f ca="1">IF(C14="","",IF(TODAY()&lt;$F$4,C14*IF(F14&gt;3,3,F14)*D14,C14*E14*IF(F14&gt;3,3,F14)))</f>
        <v/>
      </c>
      <c r="B14" s="214"/>
      <c r="C14" s="214"/>
      <c r="D14" s="214"/>
      <c r="E14" s="214"/>
      <c r="F14" s="214"/>
      <c r="G14" s="215"/>
      <c r="H14" s="139"/>
      <c r="I14" s="140"/>
      <c r="J14" s="1"/>
    </row>
    <row r="15" spans="1:10" customFormat="1" x14ac:dyDescent="0.2">
      <c r="A15" s="188" t="s">
        <v>83</v>
      </c>
      <c r="B15" s="189"/>
      <c r="C15" s="189"/>
      <c r="D15" s="189"/>
      <c r="E15" s="189"/>
      <c r="F15" s="189"/>
      <c r="G15" s="189"/>
      <c r="H15" s="196" t="s">
        <v>69</v>
      </c>
      <c r="I15" s="197"/>
      <c r="J15" s="1"/>
    </row>
    <row r="16" spans="1:10" customFormat="1" x14ac:dyDescent="0.2">
      <c r="A16" s="188" t="s">
        <v>19</v>
      </c>
      <c r="B16" s="189"/>
      <c r="C16" s="189"/>
      <c r="D16" s="189"/>
      <c r="E16" s="189"/>
      <c r="F16" s="189"/>
      <c r="G16" s="189"/>
      <c r="H16" s="198"/>
      <c r="I16" s="199"/>
      <c r="J16" s="1"/>
    </row>
    <row r="17" spans="1:11" x14ac:dyDescent="0.2">
      <c r="A17" s="188"/>
      <c r="B17" s="189"/>
      <c r="C17" s="189"/>
      <c r="D17" s="189"/>
      <c r="E17" s="189"/>
      <c r="F17" s="189"/>
      <c r="G17" s="189"/>
      <c r="H17" s="196" t="s">
        <v>71</v>
      </c>
      <c r="I17" s="197"/>
      <c r="K17"/>
    </row>
    <row r="18" spans="1:11" ht="13.5" thickBot="1" x14ac:dyDescent="0.25">
      <c r="A18" s="188"/>
      <c r="B18" s="189"/>
      <c r="C18" s="189"/>
      <c r="D18" s="189"/>
      <c r="E18" s="189"/>
      <c r="F18" s="189"/>
      <c r="G18" s="189"/>
      <c r="H18" s="139"/>
      <c r="I18" s="140"/>
      <c r="K18"/>
    </row>
    <row r="19" spans="1:11" x14ac:dyDescent="0.2">
      <c r="A19" s="162" t="s">
        <v>44</v>
      </c>
      <c r="B19" s="190"/>
      <c r="C19" s="160" t="s">
        <v>60</v>
      </c>
      <c r="D19" s="160"/>
      <c r="E19" s="160"/>
      <c r="F19" s="160"/>
      <c r="G19" s="161"/>
      <c r="H19" s="196" t="s">
        <v>4</v>
      </c>
      <c r="I19" s="197"/>
      <c r="K19"/>
    </row>
    <row r="20" spans="1:11" ht="13.5" thickBot="1" x14ac:dyDescent="0.25">
      <c r="A20" s="163"/>
      <c r="B20" s="191"/>
      <c r="C20" s="30" t="s">
        <v>2</v>
      </c>
      <c r="D20" s="29" t="s">
        <v>16</v>
      </c>
      <c r="E20" s="29" t="s">
        <v>91</v>
      </c>
      <c r="F20" s="30" t="s">
        <v>63</v>
      </c>
      <c r="G20" s="33" t="s">
        <v>3</v>
      </c>
      <c r="H20" s="139"/>
      <c r="I20" s="140"/>
      <c r="K20"/>
    </row>
    <row r="21" spans="1:11" x14ac:dyDescent="0.2">
      <c r="A21" s="72" t="s">
        <v>18</v>
      </c>
      <c r="B21" s="73"/>
      <c r="C21" s="64"/>
      <c r="D21" s="13">
        <v>325</v>
      </c>
      <c r="E21" s="57">
        <v>400</v>
      </c>
      <c r="F21" s="64"/>
      <c r="G21" s="61" t="str">
        <f ca="1">IF(C21="","",IF(TODAY()&lt;$F$4,C21*IF(F21&gt;3,3,F21)*D21,C21*E21*IF(F21&gt;3,3,F21)))</f>
        <v/>
      </c>
      <c r="H21" s="35" t="s">
        <v>41</v>
      </c>
      <c r="I21" s="63"/>
      <c r="K21"/>
    </row>
    <row r="22" spans="1:11" x14ac:dyDescent="0.2">
      <c r="A22" s="211" t="s">
        <v>25</v>
      </c>
      <c r="B22" s="212"/>
      <c r="C22" s="212"/>
      <c r="D22" s="212"/>
      <c r="E22" s="212"/>
      <c r="F22" s="212"/>
      <c r="G22" s="212"/>
      <c r="H22" s="81" t="s">
        <v>42</v>
      </c>
      <c r="I22" s="82"/>
      <c r="K22"/>
    </row>
    <row r="23" spans="1:11" x14ac:dyDescent="0.2">
      <c r="A23" s="216"/>
      <c r="B23" s="217"/>
      <c r="C23" s="217"/>
      <c r="D23" s="217"/>
      <c r="E23" s="217"/>
      <c r="F23" s="217"/>
      <c r="G23" s="218"/>
      <c r="H23" s="246" t="s">
        <v>62</v>
      </c>
      <c r="I23" s="63"/>
      <c r="K23" s="17"/>
    </row>
    <row r="24" spans="1:11" ht="13.5" thickBot="1" x14ac:dyDescent="0.25">
      <c r="A24" s="242" t="s">
        <v>23</v>
      </c>
      <c r="B24" s="243"/>
      <c r="C24" s="65"/>
      <c r="D24" s="58">
        <v>299</v>
      </c>
      <c r="E24" s="57">
        <v>368</v>
      </c>
      <c r="F24" s="65"/>
      <c r="G24" s="61" t="str">
        <f ca="1">IF(C24="","",IF(TODAY()&lt;$F$4,C24*IF(F24&gt;3,3,F24)*D24,C24*E24*IF(F24&gt;3,3,F24)))</f>
        <v/>
      </c>
      <c r="H24" s="247"/>
      <c r="I24" s="63"/>
      <c r="K24"/>
    </row>
    <row r="25" spans="1:11" ht="14.25" customHeight="1" thickBot="1" x14ac:dyDescent="0.25">
      <c r="A25" s="244" t="s">
        <v>78</v>
      </c>
      <c r="B25" s="245"/>
      <c r="C25" s="65"/>
      <c r="D25" s="7">
        <v>52</v>
      </c>
      <c r="E25" s="57">
        <v>64</v>
      </c>
      <c r="F25" s="65"/>
      <c r="G25" s="61" t="str">
        <f ca="1">IF(C25="","",IF(TODAY()&lt;$F$4,C25*IF(F25&gt;3,3,F25)*D25,C25*E25*IF(F25&gt;3,3,F25)))</f>
        <v/>
      </c>
      <c r="H25" s="145" t="s">
        <v>6</v>
      </c>
      <c r="I25" s="147"/>
      <c r="K25"/>
    </row>
    <row r="26" spans="1:11" ht="14.25" customHeight="1" thickBot="1" x14ac:dyDescent="0.25">
      <c r="A26" s="162" t="s">
        <v>15</v>
      </c>
      <c r="B26" s="190"/>
      <c r="C26" s="160" t="s">
        <v>60</v>
      </c>
      <c r="D26" s="160"/>
      <c r="E26" s="160"/>
      <c r="F26" s="160"/>
      <c r="G26" s="161"/>
      <c r="H26" s="148"/>
      <c r="I26" s="150"/>
      <c r="K26"/>
    </row>
    <row r="27" spans="1:11" ht="14.25" customHeight="1" thickBot="1" x14ac:dyDescent="0.25">
      <c r="A27" s="163"/>
      <c r="B27" s="191"/>
      <c r="C27" s="30" t="s">
        <v>2</v>
      </c>
      <c r="D27" s="29" t="s">
        <v>16</v>
      </c>
      <c r="E27" s="29" t="s">
        <v>64</v>
      </c>
      <c r="F27" s="48" t="s">
        <v>63</v>
      </c>
      <c r="G27" s="47" t="s">
        <v>3</v>
      </c>
      <c r="H27" s="84" t="s">
        <v>10</v>
      </c>
      <c r="I27" s="85"/>
      <c r="K27"/>
    </row>
    <row r="28" spans="1:11" ht="12.95" customHeight="1" x14ac:dyDescent="0.2">
      <c r="A28" s="237" t="s">
        <v>24</v>
      </c>
      <c r="B28" s="239"/>
      <c r="C28" s="66"/>
      <c r="D28" s="8">
        <v>170</v>
      </c>
      <c r="E28" s="9">
        <v>270</v>
      </c>
      <c r="F28" s="65"/>
      <c r="G28" s="61" t="str">
        <f ca="1">IF(C28="","",IF(TODAY()&lt;$F$4,C28*IF(F28&gt;3,3,F28)*D28,C28*E28*IF(F28&gt;3,3,F28)))</f>
        <v/>
      </c>
      <c r="H28" s="83" t="s">
        <v>92</v>
      </c>
      <c r="I28" s="86"/>
      <c r="K28"/>
    </row>
    <row r="29" spans="1:11" ht="12.95" customHeight="1" x14ac:dyDescent="0.2">
      <c r="A29" s="237" t="s">
        <v>73</v>
      </c>
      <c r="B29" s="239"/>
      <c r="C29" s="65"/>
      <c r="D29" s="10">
        <v>610</v>
      </c>
      <c r="E29" s="10">
        <v>815</v>
      </c>
      <c r="F29" s="65"/>
      <c r="G29" s="61" t="str">
        <f ca="1">IF(C29="","",IF(TODAY()&lt;$F$4,C29*IF(F29&gt;3,3,F29)*D29,C29*E29*IF(F29&gt;3,3,F29)))</f>
        <v/>
      </c>
      <c r="H29" s="141" t="s">
        <v>67</v>
      </c>
      <c r="I29" s="142"/>
      <c r="K29"/>
    </row>
    <row r="30" spans="1:11" ht="12.95" customHeight="1" x14ac:dyDescent="0.2">
      <c r="A30" s="240" t="s">
        <v>48</v>
      </c>
      <c r="B30" s="241"/>
      <c r="C30" s="67"/>
      <c r="D30" s="11" t="s">
        <v>22</v>
      </c>
      <c r="E30" s="12" t="s">
        <v>22</v>
      </c>
      <c r="F30" s="65"/>
      <c r="G30" s="60" t="str">
        <f ca="1">IF(C30="","",IF(TODAY()&lt;$F$4,C30*D30*F30,C30*E30*F30))</f>
        <v/>
      </c>
      <c r="H30" s="143"/>
      <c r="I30" s="144"/>
      <c r="K30"/>
    </row>
    <row r="31" spans="1:11" ht="12.95" customHeight="1" thickBot="1" x14ac:dyDescent="0.25">
      <c r="A31" s="154" t="s">
        <v>72</v>
      </c>
      <c r="B31" s="155"/>
      <c r="C31" s="155"/>
      <c r="D31" s="155"/>
      <c r="E31" s="155"/>
      <c r="F31" s="155"/>
      <c r="G31" s="156"/>
      <c r="H31" s="137"/>
      <c r="I31" s="138"/>
      <c r="K31"/>
    </row>
    <row r="32" spans="1:11" ht="12.95" customHeight="1" thickBot="1" x14ac:dyDescent="0.25">
      <c r="A32" s="157"/>
      <c r="B32" s="158"/>
      <c r="C32" s="158"/>
      <c r="D32" s="158"/>
      <c r="E32" s="158"/>
      <c r="F32" s="158"/>
      <c r="G32" s="159"/>
      <c r="H32" s="145" t="s">
        <v>7</v>
      </c>
      <c r="I32" s="147"/>
      <c r="K32"/>
    </row>
    <row r="33" spans="1:11" ht="12.75" customHeight="1" thickBot="1" x14ac:dyDescent="0.25">
      <c r="A33" s="162" t="s">
        <v>57</v>
      </c>
      <c r="B33" s="190"/>
      <c r="C33" s="160" t="s">
        <v>58</v>
      </c>
      <c r="D33" s="160"/>
      <c r="E33" s="160"/>
      <c r="F33" s="160"/>
      <c r="G33" s="161"/>
      <c r="H33" s="148"/>
      <c r="I33" s="150"/>
      <c r="K33"/>
    </row>
    <row r="34" spans="1:11" ht="14.25" thickBot="1" x14ac:dyDescent="0.3">
      <c r="A34" s="163"/>
      <c r="B34" s="191"/>
      <c r="C34" s="30" t="s">
        <v>2</v>
      </c>
      <c r="D34" s="29" t="s">
        <v>16</v>
      </c>
      <c r="E34" s="29" t="s">
        <v>64</v>
      </c>
      <c r="F34" s="30"/>
      <c r="G34" s="33" t="s">
        <v>3</v>
      </c>
      <c r="H34" s="101" t="s">
        <v>56</v>
      </c>
      <c r="I34" s="102"/>
      <c r="K34"/>
    </row>
    <row r="35" spans="1:11" ht="14.25" thickBot="1" x14ac:dyDescent="0.3">
      <c r="A35" s="52" t="s">
        <v>76</v>
      </c>
      <c r="B35" s="14"/>
      <c r="C35" s="64"/>
      <c r="D35" s="13">
        <v>185</v>
      </c>
      <c r="E35" s="13">
        <v>260</v>
      </c>
      <c r="F35" s="34">
        <v>1</v>
      </c>
      <c r="G35" s="60" t="str">
        <f ca="1">IF(C35="","",IF(TODAY()&lt;$F$4,C35*D35*F35,C35*E35*F35))</f>
        <v/>
      </c>
      <c r="H35" s="101" t="s">
        <v>55</v>
      </c>
      <c r="I35" s="102"/>
      <c r="K35"/>
    </row>
    <row r="36" spans="1:11" ht="13.5" x14ac:dyDescent="0.25">
      <c r="A36" s="51" t="s">
        <v>59</v>
      </c>
      <c r="B36" s="49"/>
      <c r="C36" s="66"/>
      <c r="D36" s="15">
        <v>240</v>
      </c>
      <c r="E36" s="50">
        <v>345</v>
      </c>
      <c r="F36" s="34">
        <v>1</v>
      </c>
      <c r="G36" s="60" t="str">
        <f ca="1">IF(C36="","",IF(TODAY()&lt;$F$4,C36*D36*F36,C36*E36*F36))</f>
        <v/>
      </c>
      <c r="H36" s="103"/>
      <c r="I36" s="104"/>
      <c r="K36"/>
    </row>
    <row r="37" spans="1:11" ht="13.5" x14ac:dyDescent="0.25">
      <c r="A37" s="237" t="s">
        <v>61</v>
      </c>
      <c r="B37" s="238"/>
      <c r="C37" s="65"/>
      <c r="D37" s="7">
        <v>32</v>
      </c>
      <c r="E37" s="7">
        <v>43</v>
      </c>
      <c r="F37" s="19">
        <v>1</v>
      </c>
      <c r="G37" s="60" t="str">
        <f ca="1">IF(C37="","",IF(TODAY()&lt;$F$4,C37*D37*F37,C37*E37*F37))</f>
        <v/>
      </c>
      <c r="H37" s="105" t="s">
        <v>54</v>
      </c>
      <c r="I37" s="106"/>
      <c r="K37"/>
    </row>
    <row r="38" spans="1:11" ht="13.5" x14ac:dyDescent="0.25">
      <c r="A38" s="237" t="s">
        <v>17</v>
      </c>
      <c r="B38" s="239"/>
      <c r="C38" s="65"/>
      <c r="D38" s="7">
        <v>32</v>
      </c>
      <c r="E38" s="7">
        <v>43</v>
      </c>
      <c r="F38" s="20">
        <v>1</v>
      </c>
      <c r="G38" s="60" t="str">
        <f ca="1">IF(C38="","",IF(TODAY()&lt;$F$4,C38*D38*F38,C38*E38*F38))</f>
        <v/>
      </c>
      <c r="H38" s="107" t="s">
        <v>43</v>
      </c>
      <c r="I38" s="102"/>
      <c r="K38"/>
    </row>
    <row r="39" spans="1:11" ht="13.5" x14ac:dyDescent="0.25">
      <c r="A39" s="228" t="s">
        <v>65</v>
      </c>
      <c r="B39" s="229"/>
      <c r="C39" s="103"/>
      <c r="D39" s="103"/>
      <c r="E39" s="103"/>
      <c r="F39" s="103"/>
      <c r="G39" s="102"/>
      <c r="H39" s="107"/>
      <c r="I39" s="106"/>
      <c r="K39"/>
    </row>
    <row r="40" spans="1:11" ht="13.5" x14ac:dyDescent="0.25">
      <c r="A40" s="228" t="s">
        <v>66</v>
      </c>
      <c r="B40" s="229"/>
      <c r="C40" s="103"/>
      <c r="D40" s="103"/>
      <c r="E40" s="103"/>
      <c r="F40" s="103"/>
      <c r="G40" s="102"/>
      <c r="H40" s="101" t="s">
        <v>39</v>
      </c>
      <c r="I40" s="106"/>
      <c r="K40"/>
    </row>
    <row r="41" spans="1:11" ht="13.5" x14ac:dyDescent="0.25">
      <c r="A41" s="230" t="s">
        <v>46</v>
      </c>
      <c r="B41" s="231"/>
      <c r="C41" s="231"/>
      <c r="D41" s="231"/>
      <c r="E41" s="231"/>
      <c r="F41" s="231"/>
      <c r="G41" s="232"/>
      <c r="H41" s="101" t="s">
        <v>40</v>
      </c>
      <c r="I41" s="106"/>
      <c r="K41"/>
    </row>
    <row r="42" spans="1:11" ht="14.25" thickBot="1" x14ac:dyDescent="0.3">
      <c r="A42" s="92"/>
      <c r="B42" s="233"/>
      <c r="C42" s="233"/>
      <c r="D42" s="234"/>
      <c r="E42" s="235"/>
      <c r="F42" s="233"/>
      <c r="G42" s="236"/>
      <c r="H42" s="108" t="s">
        <v>51</v>
      </c>
      <c r="I42" s="102"/>
      <c r="K42"/>
    </row>
    <row r="43" spans="1:11" ht="13.5" x14ac:dyDescent="0.25">
      <c r="A43" s="162" t="s">
        <v>1</v>
      </c>
      <c r="B43" s="207" t="s">
        <v>13</v>
      </c>
      <c r="C43" s="207"/>
      <c r="D43" s="207"/>
      <c r="E43" s="207"/>
      <c r="F43" s="207"/>
      <c r="G43" s="208"/>
      <c r="H43" s="101" t="s">
        <v>52</v>
      </c>
      <c r="I43" s="102"/>
      <c r="K43"/>
    </row>
    <row r="44" spans="1:11" ht="14.25" thickBot="1" x14ac:dyDescent="0.3">
      <c r="A44" s="163"/>
      <c r="B44" s="209"/>
      <c r="C44" s="209"/>
      <c r="D44" s="209"/>
      <c r="E44" s="209"/>
      <c r="F44" s="209"/>
      <c r="G44" s="210"/>
      <c r="H44" s="101"/>
      <c r="I44" s="106"/>
      <c r="K44"/>
    </row>
    <row r="45" spans="1:11" ht="13.5" x14ac:dyDescent="0.25">
      <c r="A45" s="36" t="s">
        <v>8</v>
      </c>
      <c r="B45" s="37"/>
      <c r="C45" s="37"/>
      <c r="D45" s="38"/>
      <c r="E45" s="180" t="str">
        <f ca="1">IF(SUM(G35:G38,G28:G30,G21:G25,G8:G15)=0,"",SUM(G35:G38,G28:G30,G21:G25,G8:G15))</f>
        <v/>
      </c>
      <c r="F45" s="181"/>
      <c r="G45" s="182"/>
      <c r="H45" s="101" t="s">
        <v>45</v>
      </c>
      <c r="I45" s="106"/>
      <c r="K45"/>
    </row>
    <row r="46" spans="1:11" ht="13.5" x14ac:dyDescent="0.25">
      <c r="A46" s="39" t="s">
        <v>90</v>
      </c>
      <c r="B46" s="40"/>
      <c r="C46" s="40"/>
      <c r="D46" s="42"/>
      <c r="E46" s="183" t="str">
        <f ca="1">IF(E45="","",IF(((E45)*0.25)&lt;85,85,0))</f>
        <v/>
      </c>
      <c r="F46" s="184"/>
      <c r="G46" s="185"/>
      <c r="H46" s="101" t="s">
        <v>47</v>
      </c>
      <c r="I46" s="106"/>
      <c r="K46" s="71"/>
    </row>
    <row r="47" spans="1:11" ht="13.5" x14ac:dyDescent="0.25">
      <c r="A47" s="39" t="s">
        <v>89</v>
      </c>
      <c r="B47" s="40"/>
      <c r="C47" s="41"/>
      <c r="D47" s="42"/>
      <c r="E47" s="177" t="str">
        <f ca="1">IF(IF(E45="","",(E45)*0.25)&gt;85,IF(E45="","",(E45)*0.25),0)</f>
        <v/>
      </c>
      <c r="F47" s="178"/>
      <c r="G47" s="179"/>
      <c r="H47" s="101"/>
      <c r="I47" s="106"/>
      <c r="K47"/>
    </row>
    <row r="48" spans="1:11" ht="13.5" x14ac:dyDescent="0.25">
      <c r="A48" s="43" t="s">
        <v>8</v>
      </c>
      <c r="B48" s="40"/>
      <c r="C48" s="41"/>
      <c r="D48" s="42"/>
      <c r="E48" s="177" t="str">
        <f ca="1">IF(E47="","",SUM(E45:E47))</f>
        <v/>
      </c>
      <c r="F48" s="178"/>
      <c r="G48" s="179"/>
      <c r="H48" s="101" t="s">
        <v>94</v>
      </c>
      <c r="I48" s="106"/>
      <c r="K48"/>
    </row>
    <row r="49" spans="1:10" customFormat="1" x14ac:dyDescent="0.2">
      <c r="A49" s="43" t="s">
        <v>88</v>
      </c>
      <c r="B49" s="40"/>
      <c r="C49" s="41"/>
      <c r="D49" s="42"/>
      <c r="E49" s="177" t="str">
        <f ca="1">IF(E48="","",((E45+E47)-(SUM(G28:G30)))*0.1225)</f>
        <v/>
      </c>
      <c r="F49" s="178"/>
      <c r="G49" s="179"/>
      <c r="H49" s="103"/>
      <c r="I49" s="102"/>
      <c r="J49" s="1"/>
    </row>
    <row r="50" spans="1:10" customFormat="1" ht="14.25" thickBot="1" x14ac:dyDescent="0.3">
      <c r="A50" s="44" t="s">
        <v>9</v>
      </c>
      <c r="B50" s="45"/>
      <c r="C50" s="45"/>
      <c r="D50" s="46"/>
      <c r="E50" s="177" t="str">
        <f ca="1">IF(E49="","",E49+E48)</f>
        <v/>
      </c>
      <c r="F50" s="178"/>
      <c r="G50" s="179"/>
      <c r="H50" s="101" t="s">
        <v>27</v>
      </c>
      <c r="I50" s="102"/>
      <c r="J50" s="1"/>
    </row>
    <row r="51" spans="1:10" customFormat="1" ht="13.5" x14ac:dyDescent="0.25">
      <c r="A51" s="164" t="s">
        <v>37</v>
      </c>
      <c r="B51" s="165"/>
      <c r="C51" s="166"/>
      <c r="D51" s="166"/>
      <c r="E51" s="166"/>
      <c r="F51" s="166"/>
      <c r="G51" s="167"/>
      <c r="H51" s="101" t="s">
        <v>26</v>
      </c>
      <c r="I51" s="106"/>
      <c r="J51" s="1"/>
    </row>
    <row r="52" spans="1:10" customFormat="1" ht="13.5" x14ac:dyDescent="0.25">
      <c r="A52" s="168"/>
      <c r="B52" s="169"/>
      <c r="C52" s="169"/>
      <c r="D52" s="169"/>
      <c r="E52" s="169"/>
      <c r="F52" s="169"/>
      <c r="G52" s="170"/>
      <c r="H52" s="103"/>
      <c r="I52" s="106"/>
      <c r="J52" s="1"/>
    </row>
    <row r="53" spans="1:10" customFormat="1" ht="13.5" x14ac:dyDescent="0.25">
      <c r="A53" s="171" t="s">
        <v>38</v>
      </c>
      <c r="B53" s="172"/>
      <c r="C53" s="172"/>
      <c r="D53" s="172"/>
      <c r="E53" s="172"/>
      <c r="F53" s="172"/>
      <c r="G53" s="173"/>
      <c r="H53" s="108" t="s">
        <v>28</v>
      </c>
      <c r="I53" s="106"/>
      <c r="J53" s="1"/>
    </row>
    <row r="54" spans="1:10" customFormat="1" ht="14.25" thickBot="1" x14ac:dyDescent="0.3">
      <c r="A54" s="174"/>
      <c r="B54" s="175"/>
      <c r="C54" s="175"/>
      <c r="D54" s="175"/>
      <c r="E54" s="175"/>
      <c r="F54" s="175"/>
      <c r="G54" s="176"/>
      <c r="H54" s="108" t="s">
        <v>29</v>
      </c>
      <c r="I54" s="102"/>
      <c r="J54" s="1"/>
    </row>
    <row r="55" spans="1:10" customFormat="1" ht="12.95" customHeight="1" x14ac:dyDescent="0.2">
      <c r="A55" s="145" t="s">
        <v>12</v>
      </c>
      <c r="B55" s="146"/>
      <c r="C55" s="146"/>
      <c r="D55" s="146"/>
      <c r="E55" s="146"/>
      <c r="F55" s="146"/>
      <c r="G55" s="146"/>
      <c r="H55" s="146"/>
      <c r="I55" s="147"/>
      <c r="J55" s="1"/>
    </row>
    <row r="56" spans="1:10" s="22" customFormat="1" ht="12.95" customHeight="1" thickBot="1" x14ac:dyDescent="0.25">
      <c r="A56" s="148"/>
      <c r="B56" s="149"/>
      <c r="C56" s="149"/>
      <c r="D56" s="149"/>
      <c r="E56" s="149"/>
      <c r="F56" s="149"/>
      <c r="G56" s="149"/>
      <c r="H56" s="149"/>
      <c r="I56" s="150"/>
      <c r="J56" s="21"/>
    </row>
    <row r="57" spans="1:10" customFormat="1" ht="12.95" customHeight="1" x14ac:dyDescent="0.2">
      <c r="A57" s="109"/>
      <c r="B57" s="110"/>
      <c r="C57" s="111"/>
      <c r="D57" s="112"/>
      <c r="E57" s="113"/>
      <c r="F57" s="110"/>
      <c r="G57" s="110"/>
      <c r="H57" s="111"/>
      <c r="I57" s="114"/>
      <c r="J57" s="1"/>
    </row>
    <row r="58" spans="1:10" customFormat="1" ht="12.95" customHeight="1" x14ac:dyDescent="0.2">
      <c r="A58" s="115" t="s">
        <v>31</v>
      </c>
      <c r="B58" s="153" t="s">
        <v>34</v>
      </c>
      <c r="C58" s="153"/>
      <c r="D58" s="153"/>
      <c r="E58" s="153"/>
      <c r="F58" s="153"/>
      <c r="G58" s="153"/>
      <c r="H58" s="116"/>
      <c r="I58" s="117"/>
      <c r="J58" s="1"/>
    </row>
    <row r="59" spans="1:10" s="32" customFormat="1" ht="12.95" customHeight="1" x14ac:dyDescent="0.2">
      <c r="A59" s="115"/>
      <c r="B59" s="111"/>
      <c r="C59" s="111"/>
      <c r="D59" s="112"/>
      <c r="E59" s="113"/>
      <c r="F59" s="110"/>
      <c r="G59" s="110"/>
      <c r="H59" s="111"/>
      <c r="I59" s="118"/>
      <c r="J59" s="31"/>
    </row>
    <row r="60" spans="1:10" customFormat="1" ht="12.95" customHeight="1" x14ac:dyDescent="0.2">
      <c r="A60" s="115" t="s">
        <v>33</v>
      </c>
      <c r="B60" s="200" t="s">
        <v>87</v>
      </c>
      <c r="C60" s="200"/>
      <c r="D60" s="200"/>
      <c r="E60" s="200"/>
      <c r="F60" s="200"/>
      <c r="G60" s="200"/>
      <c r="H60" s="119"/>
      <c r="I60" s="120"/>
      <c r="J60" s="1"/>
    </row>
    <row r="61" spans="1:10" s="32" customFormat="1" ht="12.95" customHeight="1" x14ac:dyDescent="0.2">
      <c r="A61" s="115"/>
      <c r="B61" s="111"/>
      <c r="C61" s="111"/>
      <c r="D61" s="112"/>
      <c r="E61" s="113"/>
      <c r="F61" s="110"/>
      <c r="G61" s="110"/>
      <c r="H61" s="111"/>
      <c r="I61" s="118"/>
      <c r="J61" s="31"/>
    </row>
    <row r="62" spans="1:10" customFormat="1" ht="12.95" customHeight="1" x14ac:dyDescent="0.2">
      <c r="A62" s="115" t="s">
        <v>11</v>
      </c>
      <c r="B62" s="151" t="s">
        <v>75</v>
      </c>
      <c r="C62" s="152"/>
      <c r="D62" s="152"/>
      <c r="E62" s="152"/>
      <c r="F62" s="152"/>
      <c r="G62" s="152"/>
      <c r="H62" s="121" t="s">
        <v>32</v>
      </c>
      <c r="I62" s="122" t="s">
        <v>35</v>
      </c>
      <c r="J62" s="1"/>
    </row>
    <row r="63" spans="1:10" customFormat="1" ht="15" customHeight="1" x14ac:dyDescent="0.2">
      <c r="A63" s="115"/>
      <c r="B63" s="111"/>
      <c r="C63" s="111"/>
      <c r="D63" s="112"/>
      <c r="E63" s="113"/>
      <c r="F63" s="110"/>
      <c r="G63" s="110"/>
      <c r="H63" s="123"/>
      <c r="I63" s="124"/>
      <c r="J63" s="1"/>
    </row>
    <row r="64" spans="1:10" customFormat="1" ht="15" customHeight="1" x14ac:dyDescent="0.2">
      <c r="A64" s="115" t="s">
        <v>36</v>
      </c>
      <c r="B64" s="125" t="s">
        <v>34</v>
      </c>
      <c r="C64" s="126"/>
      <c r="D64" s="127"/>
      <c r="E64" s="127"/>
      <c r="F64" s="126"/>
      <c r="G64" s="126"/>
      <c r="H64" s="128"/>
      <c r="I64" s="129"/>
      <c r="J64" s="1"/>
    </row>
    <row r="65" spans="1:10" customFormat="1" ht="15" customHeight="1" thickBot="1" x14ac:dyDescent="0.25">
      <c r="A65" s="130"/>
      <c r="B65" s="131"/>
      <c r="C65" s="131"/>
      <c r="D65" s="132"/>
      <c r="E65" s="133"/>
      <c r="F65" s="134"/>
      <c r="G65" s="134"/>
      <c r="H65" s="135"/>
      <c r="I65" s="136"/>
      <c r="J65" s="1"/>
    </row>
    <row r="66" spans="1:10" customFormat="1" ht="15" customHeight="1" x14ac:dyDescent="0.2">
      <c r="A66" s="145" t="s">
        <v>30</v>
      </c>
      <c r="B66" s="146"/>
      <c r="C66" s="146"/>
      <c r="D66" s="146"/>
      <c r="E66" s="146"/>
      <c r="F66" s="146"/>
      <c r="G66" s="146"/>
      <c r="H66" s="146"/>
      <c r="I66" s="147"/>
      <c r="J66" s="1"/>
    </row>
    <row r="67" spans="1:10" s="24" customFormat="1" ht="15" customHeight="1" thickBot="1" x14ac:dyDescent="0.25">
      <c r="A67" s="148"/>
      <c r="B67" s="149"/>
      <c r="C67" s="149"/>
      <c r="D67" s="149"/>
      <c r="E67" s="149"/>
      <c r="F67" s="149"/>
      <c r="G67" s="149"/>
      <c r="H67" s="149"/>
      <c r="I67" s="150"/>
      <c r="J67" s="23"/>
    </row>
    <row r="68" spans="1:10" s="24" customFormat="1" ht="15" customHeight="1" x14ac:dyDescent="0.2">
      <c r="A68" s="219" t="s">
        <v>49</v>
      </c>
      <c r="B68" s="220"/>
      <c r="C68" s="220"/>
      <c r="D68" s="220"/>
      <c r="E68" s="220"/>
      <c r="F68" s="220"/>
      <c r="G68" s="220"/>
      <c r="H68" s="220"/>
      <c r="I68" s="221"/>
      <c r="J68" s="23"/>
    </row>
    <row r="69" spans="1:10" s="24" customFormat="1" ht="12.95" customHeight="1" x14ac:dyDescent="0.2">
      <c r="A69" s="222" t="s">
        <v>50</v>
      </c>
      <c r="B69" s="223"/>
      <c r="C69" s="223"/>
      <c r="D69" s="223"/>
      <c r="E69" s="223"/>
      <c r="F69" s="223"/>
      <c r="G69" s="223"/>
      <c r="H69" s="223"/>
      <c r="I69" s="224"/>
      <c r="J69" s="23"/>
    </row>
    <row r="70" spans="1:10" s="24" customFormat="1" ht="15.95" customHeight="1" x14ac:dyDescent="0.2">
      <c r="A70" s="222" t="s">
        <v>20</v>
      </c>
      <c r="B70" s="223"/>
      <c r="C70" s="223"/>
      <c r="D70" s="223"/>
      <c r="E70" s="223"/>
      <c r="F70" s="223"/>
      <c r="G70" s="223"/>
      <c r="H70" s="223"/>
      <c r="I70" s="224"/>
      <c r="J70" s="23"/>
    </row>
    <row r="71" spans="1:10" s="24" customFormat="1" ht="15" customHeight="1" x14ac:dyDescent="0.2">
      <c r="A71" s="222" t="s">
        <v>74</v>
      </c>
      <c r="B71" s="223"/>
      <c r="C71" s="223"/>
      <c r="D71" s="223"/>
      <c r="E71" s="223"/>
      <c r="F71" s="223"/>
      <c r="G71" s="223"/>
      <c r="H71" s="223"/>
      <c r="I71" s="224"/>
      <c r="J71" s="23"/>
    </row>
    <row r="72" spans="1:10" s="24" customFormat="1" ht="15.75" customHeight="1" thickBot="1" x14ac:dyDescent="0.25">
      <c r="A72" s="225" t="s">
        <v>53</v>
      </c>
      <c r="B72" s="226"/>
      <c r="C72" s="226"/>
      <c r="D72" s="226"/>
      <c r="E72" s="226"/>
      <c r="F72" s="226"/>
      <c r="G72" s="226"/>
      <c r="H72" s="226"/>
      <c r="I72" s="227"/>
      <c r="J72" s="23"/>
    </row>
    <row r="73" spans="1:10" s="24" customFormat="1" ht="18" hidden="1" customHeight="1" x14ac:dyDescent="0.2">
      <c r="A73" s="3"/>
      <c r="B73" s="1"/>
      <c r="C73" s="1"/>
      <c r="D73" s="5"/>
      <c r="E73" s="4"/>
      <c r="F73" s="1"/>
      <c r="G73" s="1"/>
      <c r="H73" s="2"/>
      <c r="I73" s="76"/>
    </row>
    <row r="74" spans="1:10" customFormat="1" ht="12.95" hidden="1" customHeight="1" x14ac:dyDescent="0.2">
      <c r="A74" s="3"/>
      <c r="B74" s="1"/>
      <c r="C74" s="1"/>
      <c r="D74" s="5"/>
      <c r="E74" s="4"/>
      <c r="F74" s="1"/>
      <c r="G74" s="1"/>
      <c r="H74" s="2"/>
      <c r="I74" s="16"/>
    </row>
    <row r="75" spans="1:10" customFormat="1" ht="12.95" hidden="1" customHeight="1" x14ac:dyDescent="0.2">
      <c r="A75" s="3"/>
      <c r="B75" s="1"/>
      <c r="C75" s="1"/>
      <c r="D75" s="5"/>
      <c r="E75" s="4"/>
      <c r="F75" s="1"/>
      <c r="G75" s="1"/>
      <c r="H75" s="1"/>
      <c r="I75" s="16"/>
    </row>
    <row r="76" spans="1:10" customFormat="1" ht="12.95" hidden="1" customHeight="1" x14ac:dyDescent="0.2">
      <c r="A76" s="77"/>
      <c r="B76" s="18"/>
      <c r="C76" s="1"/>
      <c r="D76" s="5"/>
      <c r="E76" s="4"/>
      <c r="F76" s="1"/>
      <c r="G76" s="1"/>
      <c r="H76" s="1"/>
      <c r="I76" s="16"/>
    </row>
    <row r="77" spans="1:10" customFormat="1" ht="12.75" hidden="1" customHeight="1" x14ac:dyDescent="0.2">
      <c r="A77" s="77"/>
      <c r="B77" s="78"/>
      <c r="C77" s="1"/>
      <c r="D77" s="5"/>
      <c r="E77" s="4"/>
      <c r="F77" s="1"/>
      <c r="G77" s="1"/>
      <c r="H77" s="1"/>
      <c r="I77" s="16"/>
    </row>
    <row r="78" spans="1:10" customFormat="1" ht="12.95" hidden="1" customHeight="1" x14ac:dyDescent="0.2">
      <c r="A78" s="77"/>
      <c r="B78" s="78"/>
      <c r="C78" s="1"/>
      <c r="D78" s="5"/>
      <c r="E78" s="4"/>
      <c r="F78" s="1"/>
      <c r="G78" s="1"/>
      <c r="H78" s="1"/>
      <c r="I78" s="16"/>
    </row>
    <row r="79" spans="1:10" customFormat="1" ht="9" hidden="1" customHeight="1" x14ac:dyDescent="0.2">
      <c r="A79" s="3"/>
      <c r="B79" s="78"/>
      <c r="C79" s="1"/>
      <c r="D79" s="5"/>
      <c r="E79" s="4"/>
      <c r="F79" s="1"/>
      <c r="G79" s="1"/>
      <c r="H79" s="1"/>
      <c r="I79" s="16"/>
    </row>
    <row r="80" spans="1:10" customFormat="1" ht="12.95" hidden="1" customHeight="1" x14ac:dyDescent="0.2">
      <c r="A80" s="3"/>
      <c r="B80" s="1"/>
      <c r="C80" s="1"/>
      <c r="D80" s="5"/>
      <c r="E80" s="4"/>
      <c r="F80" s="1"/>
      <c r="G80" s="1"/>
      <c r="H80" s="1"/>
      <c r="I80" s="16"/>
    </row>
    <row r="81" spans="1:9" customFormat="1" ht="12.95" hidden="1" customHeight="1" x14ac:dyDescent="0.2">
      <c r="A81" s="3"/>
      <c r="B81" s="1"/>
      <c r="C81" s="1"/>
      <c r="D81" s="5"/>
      <c r="E81" s="4"/>
      <c r="F81" s="1"/>
      <c r="G81" s="1"/>
      <c r="H81" s="1"/>
      <c r="I81" s="16"/>
    </row>
    <row r="82" spans="1:9" customFormat="1" ht="12.95" hidden="1" customHeight="1" x14ac:dyDescent="0.2">
      <c r="A82" s="3"/>
      <c r="B82" s="1"/>
      <c r="C82" s="1"/>
      <c r="D82" s="5"/>
      <c r="E82" s="4"/>
      <c r="F82" s="1"/>
      <c r="G82" s="1"/>
      <c r="H82" s="1"/>
      <c r="I82" s="16"/>
    </row>
    <row r="83" spans="1:9" customFormat="1" ht="12" hidden="1" customHeight="1" x14ac:dyDescent="0.2">
      <c r="A83" s="3"/>
      <c r="B83" s="1"/>
      <c r="C83" s="1"/>
      <c r="D83" s="5"/>
      <c r="E83" s="4"/>
      <c r="F83" s="1"/>
      <c r="G83" s="1"/>
      <c r="H83" s="1"/>
      <c r="I83" s="16"/>
    </row>
    <row r="84" spans="1:9" customFormat="1" hidden="1" x14ac:dyDescent="0.2">
      <c r="A84" s="3"/>
      <c r="B84" s="1"/>
      <c r="C84" s="1"/>
      <c r="D84" s="5"/>
      <c r="E84" s="4"/>
      <c r="F84" s="1"/>
      <c r="G84" s="1"/>
      <c r="H84" s="1"/>
      <c r="I84" s="16"/>
    </row>
    <row r="85" spans="1:9" customFormat="1" hidden="1" x14ac:dyDescent="0.2">
      <c r="A85" s="3"/>
      <c r="B85" s="1"/>
      <c r="C85" s="1"/>
      <c r="D85" s="5"/>
      <c r="E85" s="4"/>
      <c r="F85" s="1"/>
      <c r="G85" s="1"/>
      <c r="H85" s="1"/>
      <c r="I85" s="16"/>
    </row>
    <row r="86" spans="1:9" customFormat="1" hidden="1" x14ac:dyDescent="0.2">
      <c r="A86" s="3"/>
      <c r="B86" s="1"/>
      <c r="C86" s="1"/>
      <c r="D86" s="5"/>
      <c r="E86" s="4"/>
      <c r="F86" s="1"/>
      <c r="G86" s="1"/>
      <c r="H86" s="1"/>
      <c r="I86" s="16"/>
    </row>
    <row r="87" spans="1:9" customFormat="1" hidden="1" x14ac:dyDescent="0.2">
      <c r="A87" s="3"/>
      <c r="B87" s="1"/>
      <c r="C87" s="1"/>
      <c r="D87" s="5"/>
      <c r="E87" s="4"/>
      <c r="F87" s="1"/>
      <c r="G87" s="1"/>
      <c r="H87" s="1"/>
      <c r="I87" s="16"/>
    </row>
    <row r="88" spans="1:9" customFormat="1" hidden="1" x14ac:dyDescent="0.2">
      <c r="A88" s="3"/>
      <c r="B88" s="1"/>
      <c r="C88" s="1"/>
      <c r="D88" s="5"/>
      <c r="E88" s="4"/>
      <c r="F88" s="1"/>
      <c r="G88" s="1"/>
      <c r="H88" s="1"/>
      <c r="I88" s="16"/>
    </row>
    <row r="89" spans="1:9" customFormat="1" hidden="1" x14ac:dyDescent="0.2">
      <c r="A89" s="3"/>
      <c r="B89" s="1"/>
      <c r="C89" s="1"/>
      <c r="D89" s="5"/>
      <c r="E89" s="4"/>
      <c r="F89" s="1"/>
      <c r="G89" s="1"/>
      <c r="H89" s="1"/>
      <c r="I89" s="16"/>
    </row>
    <row r="90" spans="1:9" customFormat="1" hidden="1" x14ac:dyDescent="0.2">
      <c r="A90" s="3"/>
      <c r="B90" s="1"/>
      <c r="C90" s="1"/>
      <c r="D90" s="5"/>
      <c r="E90" s="4"/>
      <c r="F90" s="1"/>
      <c r="G90" s="1"/>
      <c r="H90" s="1"/>
      <c r="I90" s="16"/>
    </row>
    <row r="91" spans="1:9" customFormat="1" hidden="1" x14ac:dyDescent="0.2">
      <c r="A91" s="3"/>
      <c r="B91" s="1"/>
      <c r="C91" s="1"/>
      <c r="D91" s="5"/>
      <c r="E91" s="4"/>
      <c r="F91" s="1"/>
      <c r="G91" s="1"/>
      <c r="H91" s="1"/>
      <c r="I91" s="16"/>
    </row>
    <row r="92" spans="1:9" customFormat="1" hidden="1" x14ac:dyDescent="0.2">
      <c r="A92" s="3"/>
      <c r="B92" s="1"/>
      <c r="C92" s="1"/>
      <c r="D92" s="5"/>
      <c r="E92" s="4"/>
      <c r="F92" s="1"/>
      <c r="G92" s="1"/>
      <c r="H92" s="1"/>
      <c r="I92" s="16"/>
    </row>
    <row r="93" spans="1:9" customFormat="1" hidden="1" x14ac:dyDescent="0.2">
      <c r="A93" s="3"/>
      <c r="B93" s="1"/>
      <c r="C93" s="1"/>
      <c r="D93" s="5"/>
      <c r="E93" s="4"/>
      <c r="F93" s="1"/>
      <c r="G93" s="1"/>
      <c r="H93" s="1"/>
      <c r="I93" s="16"/>
    </row>
    <row r="94" spans="1:9" customFormat="1" hidden="1" x14ac:dyDescent="0.2">
      <c r="A94" s="3"/>
      <c r="B94" s="1"/>
      <c r="C94" s="1"/>
      <c r="D94" s="5"/>
      <c r="E94" s="4"/>
      <c r="F94" s="1"/>
      <c r="G94" s="1"/>
      <c r="H94" s="1"/>
      <c r="I94" s="16"/>
    </row>
    <row r="95" spans="1:9" customFormat="1" hidden="1" x14ac:dyDescent="0.2">
      <c r="A95" s="3"/>
      <c r="B95" s="1"/>
      <c r="C95" s="1"/>
      <c r="D95" s="5"/>
      <c r="E95" s="4"/>
      <c r="F95" s="1"/>
      <c r="G95" s="1"/>
      <c r="H95" s="1"/>
      <c r="I95" s="16"/>
    </row>
    <row r="96" spans="1:9" customFormat="1" hidden="1" x14ac:dyDescent="0.2">
      <c r="A96" s="3"/>
      <c r="B96" s="1"/>
      <c r="C96" s="1"/>
      <c r="D96" s="5"/>
      <c r="E96" s="4"/>
      <c r="F96" s="1"/>
      <c r="G96" s="1"/>
      <c r="H96" s="1"/>
      <c r="I96" s="16"/>
    </row>
    <row r="97" spans="10:11" hidden="1" x14ac:dyDescent="0.2">
      <c r="J97"/>
      <c r="K97"/>
    </row>
    <row r="98" spans="10:11" hidden="1" x14ac:dyDescent="0.2">
      <c r="J98"/>
      <c r="K98"/>
    </row>
    <row r="99" spans="10:11" hidden="1" x14ac:dyDescent="0.2">
      <c r="J99"/>
      <c r="K99"/>
    </row>
    <row r="100" spans="10:11" hidden="1" x14ac:dyDescent="0.2">
      <c r="J100"/>
      <c r="K100"/>
    </row>
    <row r="101" spans="10:11" hidden="1" x14ac:dyDescent="0.2">
      <c r="J101"/>
      <c r="K101"/>
    </row>
    <row r="102" spans="10:11" hidden="1" x14ac:dyDescent="0.2">
      <c r="J102"/>
      <c r="K102"/>
    </row>
    <row r="103" spans="10:11" hidden="1" x14ac:dyDescent="0.2">
      <c r="J103"/>
      <c r="K103"/>
    </row>
    <row r="104" spans="10:11" hidden="1" x14ac:dyDescent="0.2">
      <c r="J104"/>
      <c r="K104"/>
    </row>
    <row r="105" spans="10:11" hidden="1" x14ac:dyDescent="0.2">
      <c r="J105"/>
      <c r="K105"/>
    </row>
    <row r="106" spans="10:11" hidden="1" x14ac:dyDescent="0.2">
      <c r="J106"/>
      <c r="K106"/>
    </row>
    <row r="107" spans="10:11" hidden="1" x14ac:dyDescent="0.2">
      <c r="J107"/>
      <c r="K107"/>
    </row>
    <row r="108" spans="10:11" hidden="1" x14ac:dyDescent="0.2">
      <c r="J108"/>
      <c r="K108"/>
    </row>
    <row r="109" spans="10:11" hidden="1" x14ac:dyDescent="0.2">
      <c r="J109"/>
      <c r="K109"/>
    </row>
  </sheetData>
  <sheetProtection algorithmName="SHA-512" hashValue="cKTJhpQfytRWPsSNF8v3HlbVBbdyHfBTpIQnaEMh9w8y1DNJkB17iqqNjqkOE561C4TWczmUXg2/QmF+jxBeYQ==" saltValue="LsSPVCoofoza7PdhQ9fW3g==" spinCount="100000" sheet="1" selectLockedCells="1"/>
  <mergeCells count="57">
    <mergeCell ref="B60:G60"/>
    <mergeCell ref="E48:G48"/>
    <mergeCell ref="E49:G49"/>
    <mergeCell ref="A1:G1"/>
    <mergeCell ref="A5:G5"/>
    <mergeCell ref="A6:B7"/>
    <mergeCell ref="B43:G44"/>
    <mergeCell ref="A22:G22"/>
    <mergeCell ref="A18:G18"/>
    <mergeCell ref="A19:B20"/>
    <mergeCell ref="A15:G15"/>
    <mergeCell ref="A14:G14"/>
    <mergeCell ref="A23:G23"/>
    <mergeCell ref="H6:I7"/>
    <mergeCell ref="A16:G16"/>
    <mergeCell ref="A26:B27"/>
    <mergeCell ref="A33:B34"/>
    <mergeCell ref="C19:G19"/>
    <mergeCell ref="A13:B13"/>
    <mergeCell ref="A10:B10"/>
    <mergeCell ref="A9:B9"/>
    <mergeCell ref="A8:B8"/>
    <mergeCell ref="A17:G17"/>
    <mergeCell ref="H11:I11"/>
    <mergeCell ref="H13:I13"/>
    <mergeCell ref="H15:I15"/>
    <mergeCell ref="H17:I17"/>
    <mergeCell ref="H19:I19"/>
    <mergeCell ref="H16:I16"/>
    <mergeCell ref="B62:G62"/>
    <mergeCell ref="B58:G58"/>
    <mergeCell ref="A41:G41"/>
    <mergeCell ref="A55:I56"/>
    <mergeCell ref="H25:I26"/>
    <mergeCell ref="A31:G32"/>
    <mergeCell ref="C26:G26"/>
    <mergeCell ref="A43:A44"/>
    <mergeCell ref="A51:G52"/>
    <mergeCell ref="A53:G54"/>
    <mergeCell ref="H32:I33"/>
    <mergeCell ref="C33:G33"/>
    <mergeCell ref="E50:G50"/>
    <mergeCell ref="E45:G45"/>
    <mergeCell ref="E46:G46"/>
    <mergeCell ref="E47:G47"/>
    <mergeCell ref="A66:I67"/>
    <mergeCell ref="A72:I72"/>
    <mergeCell ref="A71:I71"/>
    <mergeCell ref="A70:I70"/>
    <mergeCell ref="A69:I69"/>
    <mergeCell ref="A68:I68"/>
    <mergeCell ref="H31:I31"/>
    <mergeCell ref="H18:I18"/>
    <mergeCell ref="H20:I20"/>
    <mergeCell ref="H29:I29"/>
    <mergeCell ref="H14:I14"/>
    <mergeCell ref="H30:I30"/>
  </mergeCells>
  <phoneticPr fontId="0" type="noConversion"/>
  <hyperlinks>
    <hyperlink ref="A72" r:id="rId1"/>
    <hyperlink ref="A72:I72" r:id="rId2" display="1796exhibits@psav.com"/>
  </hyperlinks>
  <printOptions horizontalCentered="1" verticalCentered="1"/>
  <pageMargins left="0.25" right="0.25" top="0" bottom="0" header="0.25" footer="0.2"/>
  <pageSetup scale="66" orientation="portrait" r:id="rId3"/>
  <headerFooter alignWithMargins="0"/>
  <rowBreaks count="1" manualBreakCount="1">
    <brk id="83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Order</vt:lpstr>
      <vt:lpstr>'Exhibit Order'!Print_Area</vt:lpstr>
    </vt:vector>
  </TitlesOfParts>
  <Company>Presentation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Wanamaker</dc:creator>
  <cp:lastModifiedBy>Michael Pulizzano</cp:lastModifiedBy>
  <cp:lastPrinted>2018-07-06T14:20:00Z</cp:lastPrinted>
  <dcterms:created xsi:type="dcterms:W3CDTF">1997-12-03T19:51:43Z</dcterms:created>
  <dcterms:modified xsi:type="dcterms:W3CDTF">2018-12-11T23:20:59Z</dcterms:modified>
</cp:coreProperties>
</file>